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iqobi\OneDrive\Área de Trabalho\"/>
    </mc:Choice>
  </mc:AlternateContent>
  <xr:revisionPtr revIDLastSave="0" documentId="13_ncr:1_{C3B3EFC0-C535-4B7D-87BF-A510C3C51933}" xr6:coauthVersionLast="47" xr6:coauthVersionMax="47" xr10:uidLastSave="{00000000-0000-0000-0000-000000000000}"/>
  <bookViews>
    <workbookView xWindow="-120" yWindow="-120" windowWidth="20640" windowHeight="11040" activeTab="1" xr2:uid="{00000000-000D-0000-FFFF-FFFF00000000}"/>
  </bookViews>
  <sheets>
    <sheet name="Track Record" sheetId="2" r:id="rId1"/>
    <sheet name="OPERAZIONI CANCELLATE" sheetId="3" r:id="rId2"/>
  </sheets>
  <definedNames>
    <definedName name="_xlnm._FilterDatabase" localSheetId="0" hidden="1">'Track Record'!$A$1:$W$364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5" roundtripDataSignature="AMtx7mi/OcWzWLCYuxDZ6EcSmzvGS2Z8yg=="/>
    </ext>
  </extLst>
</workbook>
</file>

<file path=xl/calcChain.xml><?xml version="1.0" encoding="utf-8"?>
<calcChain xmlns="http://schemas.openxmlformats.org/spreadsheetml/2006/main">
  <c r="W1" i="2" l="1"/>
  <c r="U1" i="2"/>
  <c r="CJ217" i="2"/>
  <c r="BT217" i="2"/>
  <c r="BC217" i="2"/>
  <c r="AM217" i="2"/>
  <c r="U217" i="2"/>
  <c r="S217" i="2"/>
  <c r="CJ215" i="2" l="1"/>
  <c r="CJ216" i="2"/>
  <c r="BT215" i="2"/>
  <c r="BT216" i="2"/>
  <c r="BC216" i="2"/>
  <c r="BC215" i="2"/>
  <c r="AM215" i="2"/>
  <c r="AM216" i="2"/>
  <c r="U213" i="2"/>
  <c r="U214" i="2"/>
  <c r="U215" i="2"/>
  <c r="U216" i="2"/>
  <c r="S213" i="2"/>
  <c r="S214" i="2" s="1"/>
  <c r="S215" i="2" s="1"/>
  <c r="S216" i="2" s="1"/>
  <c r="R215" i="2"/>
  <c r="R216" i="2"/>
  <c r="P215" i="2"/>
  <c r="O215" i="2"/>
  <c r="O216" i="2"/>
  <c r="N215" i="2"/>
  <c r="N216" i="2"/>
  <c r="K215" i="2"/>
  <c r="K216" i="2"/>
  <c r="K212" i="2" l="1"/>
  <c r="N212" i="2" s="1"/>
  <c r="O212" i="2" s="1"/>
  <c r="P212" i="2" s="1"/>
  <c r="R212" i="2" s="1"/>
  <c r="K210" i="2" l="1"/>
  <c r="N210" i="2" s="1"/>
  <c r="O210" i="2" s="1"/>
  <c r="P210" i="2" s="1"/>
  <c r="R210" i="2" s="1"/>
  <c r="K194" i="2" l="1"/>
  <c r="K193" i="2"/>
  <c r="N193" i="2" s="1"/>
  <c r="O193" i="2" s="1"/>
  <c r="P193" i="2" s="1"/>
  <c r="R193" i="2" s="1"/>
  <c r="K176" i="2"/>
  <c r="N176" i="2" s="1"/>
  <c r="K175" i="2"/>
  <c r="K170" i="2"/>
  <c r="O176" i="2" l="1"/>
  <c r="P176" i="2" s="1"/>
  <c r="R176" i="2" s="1"/>
  <c r="N175" i="2"/>
  <c r="O175" i="2" s="1"/>
  <c r="P175" i="2" s="1"/>
  <c r="R175" i="2" s="1"/>
  <c r="N170" i="2"/>
  <c r="O170" i="2" s="1"/>
  <c r="P170" i="2" s="1"/>
  <c r="R170" i="2" s="1"/>
  <c r="K202" i="2"/>
  <c r="N202" i="2" s="1"/>
  <c r="K200" i="2" l="1"/>
  <c r="N200" i="2" s="1"/>
  <c r="K199" i="2" l="1"/>
  <c r="N199" i="2" s="1"/>
  <c r="K201" i="2"/>
  <c r="N201" i="2" s="1"/>
  <c r="K198" i="2"/>
  <c r="N198" i="2" s="1"/>
  <c r="K188" i="2" l="1"/>
  <c r="K186" i="2"/>
  <c r="N186" i="2" s="1"/>
  <c r="K190" i="2"/>
  <c r="N190" i="2" s="1"/>
  <c r="K189" i="2"/>
  <c r="N189" i="2" s="1"/>
  <c r="N188" i="2" l="1"/>
  <c r="O188" i="2" s="1"/>
  <c r="P188" i="2" s="1"/>
  <c r="R188" i="2" s="1"/>
  <c r="O186" i="2"/>
  <c r="P186" i="2" s="1"/>
  <c r="R186" i="2" s="1"/>
  <c r="O189" i="2"/>
  <c r="P189" i="2" s="1"/>
  <c r="R189" i="2" s="1"/>
  <c r="O190" i="2"/>
  <c r="P190" i="2" s="1"/>
  <c r="R190" i="2" s="1"/>
  <c r="K183" i="2" l="1"/>
  <c r="N183" i="2" s="1"/>
  <c r="O183" i="2" l="1"/>
  <c r="P183" i="2" s="1"/>
  <c r="R183" i="2" s="1"/>
  <c r="K182" i="2" l="1"/>
  <c r="K181" i="2"/>
  <c r="K179" i="2"/>
  <c r="N179" i="2" s="1"/>
  <c r="K177" i="2"/>
  <c r="N177" i="2" s="1"/>
  <c r="K178" i="2"/>
  <c r="N178" i="2" s="1"/>
  <c r="O178" i="2" s="1"/>
  <c r="P178" i="2" s="1"/>
  <c r="R178" i="2" s="1"/>
  <c r="K173" i="2"/>
  <c r="N173" i="2" s="1"/>
  <c r="K174" i="2"/>
  <c r="N174" i="2" s="1"/>
  <c r="N181" i="2" l="1"/>
  <c r="O181" i="2" s="1"/>
  <c r="P181" i="2" s="1"/>
  <c r="R181" i="2" s="1"/>
  <c r="N182" i="2"/>
  <c r="O182" i="2" s="1"/>
  <c r="P182" i="2" s="1"/>
  <c r="R182" i="2" s="1"/>
  <c r="O173" i="2"/>
  <c r="P173" i="2" s="1"/>
  <c r="R173" i="2" s="1"/>
  <c r="O179" i="2"/>
  <c r="P179" i="2" s="1"/>
  <c r="R179" i="2" s="1"/>
  <c r="O174" i="2"/>
  <c r="P174" i="2" s="1"/>
  <c r="R174" i="2" s="1"/>
  <c r="K171" i="2"/>
  <c r="N171" i="2" s="1"/>
  <c r="K172" i="2"/>
  <c r="N172" i="2" s="1"/>
  <c r="K168" i="2"/>
  <c r="N168" i="2" s="1"/>
  <c r="O172" i="2" l="1"/>
  <c r="P172" i="2" s="1"/>
  <c r="R172" i="2" s="1"/>
  <c r="O171" i="2"/>
  <c r="P171" i="2" s="1"/>
  <c r="R171" i="2" s="1"/>
  <c r="O168" i="2"/>
  <c r="P168" i="2" s="1"/>
  <c r="R168" i="2" s="1"/>
  <c r="K169" i="2" l="1"/>
  <c r="K167" i="2"/>
  <c r="K166" i="2"/>
  <c r="K164" i="2"/>
  <c r="N164" i="2" s="1"/>
  <c r="K165" i="2"/>
  <c r="N165" i="2" s="1"/>
  <c r="K163" i="2"/>
  <c r="N163" i="2" s="1"/>
  <c r="K161" i="2"/>
  <c r="N161" i="2" s="1"/>
  <c r="N167" i="2" l="1"/>
  <c r="O167" i="2" s="1"/>
  <c r="P167" i="2" s="1"/>
  <c r="R167" i="2" s="1"/>
  <c r="N169" i="2"/>
  <c r="O169" i="2" s="1"/>
  <c r="P169" i="2" s="1"/>
  <c r="R169" i="2" s="1"/>
  <c r="N166" i="2"/>
  <c r="O166" i="2" s="1"/>
  <c r="P166" i="2" s="1"/>
  <c r="R166" i="2" s="1"/>
  <c r="O164" i="2"/>
  <c r="P164" i="2" s="1"/>
  <c r="R164" i="2" s="1"/>
  <c r="O163" i="2"/>
  <c r="P163" i="2" s="1"/>
  <c r="R163" i="2" s="1"/>
  <c r="O165" i="2"/>
  <c r="O161" i="2"/>
  <c r="P161" i="2" s="1"/>
  <c r="R161" i="2" s="1"/>
  <c r="P165" i="2" l="1"/>
  <c r="R165" i="2" s="1"/>
  <c r="K160" i="2"/>
  <c r="N160" i="2" s="1"/>
  <c r="K159" i="2"/>
  <c r="N159" i="2" s="1"/>
  <c r="K158" i="2"/>
  <c r="N158" i="2" s="1"/>
  <c r="K157" i="2"/>
  <c r="N157" i="2" s="1"/>
  <c r="K156" i="2"/>
  <c r="N156" i="2" s="1"/>
  <c r="O160" i="2" l="1"/>
  <c r="P160" i="2" s="1"/>
  <c r="R160" i="2" s="1"/>
  <c r="O159" i="2"/>
  <c r="O156" i="2"/>
  <c r="P156" i="2" s="1"/>
  <c r="R156" i="2" s="1"/>
  <c r="P159" i="2" l="1"/>
  <c r="R159" i="2" s="1"/>
  <c r="K146" i="2"/>
  <c r="N146" i="2" s="1"/>
  <c r="K147" i="2"/>
  <c r="N147" i="2" s="1"/>
  <c r="O147" i="2" l="1"/>
  <c r="P147" i="2" s="1"/>
  <c r="R147" i="2" s="1"/>
  <c r="O146" i="2"/>
  <c r="P146" i="2" s="1"/>
  <c r="R146" i="2" s="1"/>
  <c r="O5" i="3"/>
  <c r="O2" i="3"/>
  <c r="K132" i="2"/>
  <c r="N132" i="2" s="1"/>
  <c r="K137" i="2"/>
  <c r="N137" i="2" s="1"/>
  <c r="K136" i="2"/>
  <c r="N136" i="2" s="1"/>
  <c r="K148" i="2"/>
  <c r="N148" i="2" s="1"/>
  <c r="K140" i="2"/>
  <c r="N140" i="2" s="1"/>
  <c r="K141" i="2"/>
  <c r="N141" i="2" s="1"/>
  <c r="K142" i="2"/>
  <c r="N142" i="2" s="1"/>
  <c r="K109" i="2"/>
  <c r="N109" i="2" s="1"/>
  <c r="K114" i="2"/>
  <c r="N114" i="2" s="1"/>
  <c r="K107" i="2"/>
  <c r="N107" i="2" s="1"/>
  <c r="K111" i="2"/>
  <c r="N111" i="2" s="1"/>
  <c r="O158" i="2" l="1"/>
  <c r="P158" i="2" s="1"/>
  <c r="R158" i="2" s="1"/>
  <c r="O157" i="2"/>
  <c r="P157" i="2" s="1"/>
  <c r="R157" i="2" s="1"/>
  <c r="O4" i="3"/>
  <c r="O3" i="3"/>
  <c r="O148" i="2"/>
  <c r="P148" i="2" s="1"/>
  <c r="R148" i="2" s="1"/>
  <c r="O111" i="2"/>
  <c r="P111" i="2" s="1"/>
  <c r="R111" i="2" s="1"/>
  <c r="O109" i="2"/>
  <c r="P109" i="2" s="1"/>
  <c r="R109" i="2" s="1"/>
  <c r="O114" i="2"/>
  <c r="P114" i="2" s="1"/>
  <c r="R114" i="2" s="1"/>
  <c r="O107" i="2"/>
  <c r="P107" i="2" s="1"/>
  <c r="R107" i="2" s="1"/>
  <c r="O132" i="2"/>
  <c r="P132" i="2" s="1"/>
  <c r="R132" i="2" s="1"/>
  <c r="O136" i="2"/>
  <c r="P136" i="2" s="1"/>
  <c r="R136" i="2" s="1"/>
  <c r="O137" i="2"/>
  <c r="P137" i="2" s="1"/>
  <c r="R137" i="2" s="1"/>
  <c r="O142" i="2"/>
  <c r="P142" i="2" s="1"/>
  <c r="R142" i="2" s="1"/>
  <c r="O141" i="2"/>
  <c r="P141" i="2" s="1"/>
  <c r="R141" i="2" s="1"/>
  <c r="O140" i="2"/>
  <c r="P140" i="2" s="1"/>
  <c r="R140" i="2" s="1"/>
  <c r="K105" i="2"/>
  <c r="N105" i="2" s="1"/>
  <c r="K74" i="2"/>
  <c r="N74" i="2" s="1"/>
  <c r="K75" i="2"/>
  <c r="N75" i="2" s="1"/>
  <c r="K76" i="2"/>
  <c r="N76" i="2" s="1"/>
  <c r="K77" i="2"/>
  <c r="N77" i="2" s="1"/>
  <c r="K78" i="2"/>
  <c r="N78" i="2" s="1"/>
  <c r="K79" i="2"/>
  <c r="N79" i="2" s="1"/>
  <c r="K80" i="2"/>
  <c r="N80" i="2" s="1"/>
  <c r="K81" i="2"/>
  <c r="N81" i="2" s="1"/>
  <c r="K82" i="2"/>
  <c r="N82" i="2" s="1"/>
  <c r="K83" i="2"/>
  <c r="N83" i="2" s="1"/>
  <c r="K84" i="2"/>
  <c r="N84" i="2" s="1"/>
  <c r="K85" i="2"/>
  <c r="N85" i="2" s="1"/>
  <c r="K86" i="2"/>
  <c r="N86" i="2" s="1"/>
  <c r="K91" i="2"/>
  <c r="N91" i="2" s="1"/>
  <c r="K92" i="2"/>
  <c r="N92" i="2" s="1"/>
  <c r="K90" i="2"/>
  <c r="N90" i="2" s="1"/>
  <c r="K100" i="2"/>
  <c r="N100" i="2" s="1"/>
  <c r="K93" i="2"/>
  <c r="N93" i="2" s="1"/>
  <c r="K94" i="2"/>
  <c r="N94" i="2" s="1"/>
  <c r="K87" i="2"/>
  <c r="N87" i="2" s="1"/>
  <c r="K30" i="2"/>
  <c r="N30" i="2" s="1"/>
  <c r="K31" i="2"/>
  <c r="N31" i="2" s="1"/>
  <c r="K32" i="2"/>
  <c r="N32" i="2" s="1"/>
  <c r="K33" i="2"/>
  <c r="N33" i="2" s="1"/>
  <c r="K34" i="2"/>
  <c r="N34" i="2" s="1"/>
  <c r="K35" i="2"/>
  <c r="N35" i="2" s="1"/>
  <c r="K36" i="2"/>
  <c r="N36" i="2" s="1"/>
  <c r="K37" i="2"/>
  <c r="N37" i="2" s="1"/>
  <c r="K38" i="2"/>
  <c r="N38" i="2" s="1"/>
  <c r="K39" i="2"/>
  <c r="N39" i="2" s="1"/>
  <c r="K40" i="2"/>
  <c r="N40" i="2" s="1"/>
  <c r="K41" i="2"/>
  <c r="N41" i="2" s="1"/>
  <c r="K42" i="2"/>
  <c r="N42" i="2" s="1"/>
  <c r="K43" i="2"/>
  <c r="N43" i="2" s="1"/>
  <c r="K44" i="2"/>
  <c r="N44" i="2" s="1"/>
  <c r="K45" i="2"/>
  <c r="N45" i="2" s="1"/>
  <c r="K46" i="2"/>
  <c r="N46" i="2" s="1"/>
  <c r="K47" i="2"/>
  <c r="N47" i="2" s="1"/>
  <c r="K48" i="2"/>
  <c r="N48" i="2" s="1"/>
  <c r="K49" i="2"/>
  <c r="N49" i="2" s="1"/>
  <c r="K50" i="2"/>
  <c r="N50" i="2" s="1"/>
  <c r="K51" i="2"/>
  <c r="N51" i="2" s="1"/>
  <c r="K52" i="2"/>
  <c r="N52" i="2" s="1"/>
  <c r="K53" i="2"/>
  <c r="N53" i="2" s="1"/>
  <c r="K54" i="2"/>
  <c r="N54" i="2" s="1"/>
  <c r="K55" i="2"/>
  <c r="N55" i="2" s="1"/>
  <c r="K56" i="2"/>
  <c r="N56" i="2" s="1"/>
  <c r="K57" i="2"/>
  <c r="N57" i="2" s="1"/>
  <c r="K58" i="2"/>
  <c r="N58" i="2" s="1"/>
  <c r="K59" i="2"/>
  <c r="N59" i="2" s="1"/>
  <c r="K60" i="2"/>
  <c r="N60" i="2" s="1"/>
  <c r="K61" i="2"/>
  <c r="N61" i="2" s="1"/>
  <c r="K62" i="2"/>
  <c r="N62" i="2" s="1"/>
  <c r="K63" i="2"/>
  <c r="N63" i="2" s="1"/>
  <c r="K64" i="2"/>
  <c r="N64" i="2" s="1"/>
  <c r="K65" i="2"/>
  <c r="N65" i="2" s="1"/>
  <c r="K67" i="2"/>
  <c r="N67" i="2" s="1"/>
  <c r="K66" i="2"/>
  <c r="N66" i="2" s="1"/>
  <c r="K68" i="2"/>
  <c r="N68" i="2" s="1"/>
  <c r="K69" i="2"/>
  <c r="N69" i="2" s="1"/>
  <c r="K70" i="2"/>
  <c r="N70" i="2" s="1"/>
  <c r="K71" i="2"/>
  <c r="N71" i="2" s="1"/>
  <c r="K72" i="2"/>
  <c r="N72" i="2" s="1"/>
  <c r="K73" i="2"/>
  <c r="N73" i="2" s="1"/>
  <c r="K19" i="2"/>
  <c r="N19" i="2" s="1"/>
  <c r="K20" i="2"/>
  <c r="N20" i="2" s="1"/>
  <c r="K21" i="2"/>
  <c r="N21" i="2" s="1"/>
  <c r="K22" i="2"/>
  <c r="N22" i="2" s="1"/>
  <c r="K23" i="2"/>
  <c r="N23" i="2" s="1"/>
  <c r="K24" i="2"/>
  <c r="N24" i="2" s="1"/>
  <c r="K25" i="2"/>
  <c r="N25" i="2" s="1"/>
  <c r="K26" i="2"/>
  <c r="N26" i="2" s="1"/>
  <c r="K27" i="2"/>
  <c r="N27" i="2" s="1"/>
  <c r="K28" i="2"/>
  <c r="N28" i="2" s="1"/>
  <c r="K29" i="2"/>
  <c r="N29" i="2" s="1"/>
  <c r="K3" i="2"/>
  <c r="N3" i="2" s="1"/>
  <c r="K4" i="2"/>
  <c r="N4" i="2" s="1"/>
  <c r="K5" i="2"/>
  <c r="N5" i="2" s="1"/>
  <c r="K6" i="2"/>
  <c r="N6" i="2" s="1"/>
  <c r="K7" i="2"/>
  <c r="N7" i="2" s="1"/>
  <c r="K8" i="2"/>
  <c r="N8" i="2" s="1"/>
  <c r="K9" i="2"/>
  <c r="N9" i="2" s="1"/>
  <c r="K10" i="2"/>
  <c r="N10" i="2" s="1"/>
  <c r="K11" i="2"/>
  <c r="N11" i="2" s="1"/>
  <c r="K12" i="2"/>
  <c r="N12" i="2" s="1"/>
  <c r="K13" i="2"/>
  <c r="N13" i="2" s="1"/>
  <c r="K14" i="2"/>
  <c r="N14" i="2" s="1"/>
  <c r="K15" i="2"/>
  <c r="N15" i="2" s="1"/>
  <c r="K16" i="2"/>
  <c r="N16" i="2" s="1"/>
  <c r="K17" i="2"/>
  <c r="N17" i="2" s="1"/>
  <c r="K18" i="2"/>
  <c r="N18" i="2" s="1"/>
  <c r="K364" i="2"/>
  <c r="N364" i="2" s="1"/>
  <c r="O364" i="2" s="1"/>
  <c r="P364" i="2" s="1"/>
  <c r="R364" i="2" s="1"/>
  <c r="K363" i="2"/>
  <c r="N363" i="2" s="1"/>
  <c r="K362" i="2"/>
  <c r="N362" i="2" s="1"/>
  <c r="K361" i="2"/>
  <c r="K360" i="2"/>
  <c r="N360" i="2" s="1"/>
  <c r="K359" i="2"/>
  <c r="K358" i="2"/>
  <c r="K357" i="2"/>
  <c r="N357" i="2" s="1"/>
  <c r="O357" i="2" s="1"/>
  <c r="P357" i="2" s="1"/>
  <c r="R357" i="2" s="1"/>
  <c r="S357" i="2" s="1"/>
  <c r="K356" i="2"/>
  <c r="N356" i="2" s="1"/>
  <c r="K355" i="2"/>
  <c r="K354" i="2"/>
  <c r="N354" i="2" s="1"/>
  <c r="K353" i="2"/>
  <c r="K352" i="2"/>
  <c r="N352" i="2" s="1"/>
  <c r="K351" i="2"/>
  <c r="K350" i="2"/>
  <c r="N350" i="2" s="1"/>
  <c r="K349" i="2"/>
  <c r="N349" i="2" s="1"/>
  <c r="O349" i="2" s="1"/>
  <c r="P349" i="2" s="1"/>
  <c r="R349" i="2" s="1"/>
  <c r="S349" i="2" s="1"/>
  <c r="K348" i="2"/>
  <c r="K347" i="2"/>
  <c r="K346" i="2"/>
  <c r="K345" i="2"/>
  <c r="K344" i="2"/>
  <c r="K343" i="2"/>
  <c r="N343" i="2" s="1"/>
  <c r="K342" i="2"/>
  <c r="N342" i="2" s="1"/>
  <c r="O342" i="2" s="1"/>
  <c r="P342" i="2" s="1"/>
  <c r="R342" i="2" s="1"/>
  <c r="S342" i="2" s="1"/>
  <c r="K341" i="2"/>
  <c r="K340" i="2"/>
  <c r="N340" i="2" s="1"/>
  <c r="K339" i="2"/>
  <c r="N339" i="2" s="1"/>
  <c r="K338" i="2"/>
  <c r="K337" i="2"/>
  <c r="N337" i="2" s="1"/>
  <c r="K336" i="2"/>
  <c r="N336" i="2" s="1"/>
  <c r="K335" i="2"/>
  <c r="K334" i="2"/>
  <c r="N334" i="2" s="1"/>
  <c r="O334" i="2" s="1"/>
  <c r="P334" i="2" s="1"/>
  <c r="R334" i="2" s="1"/>
  <c r="S334" i="2" s="1"/>
  <c r="K333" i="2"/>
  <c r="N333" i="2" s="1"/>
  <c r="K332" i="2"/>
  <c r="N332" i="2" s="1"/>
  <c r="K331" i="2"/>
  <c r="N331" i="2" s="1"/>
  <c r="K330" i="2"/>
  <c r="N330" i="2" s="1"/>
  <c r="O330" i="2" s="1"/>
  <c r="P330" i="2" s="1"/>
  <c r="R330" i="2" s="1"/>
  <c r="S330" i="2" s="1"/>
  <c r="K329" i="2"/>
  <c r="N329" i="2" s="1"/>
  <c r="K328" i="2"/>
  <c r="N328" i="2" s="1"/>
  <c r="K327" i="2"/>
  <c r="N327" i="2" s="1"/>
  <c r="K326" i="2"/>
  <c r="N326" i="2" s="1"/>
  <c r="O326" i="2" s="1"/>
  <c r="P326" i="2" s="1"/>
  <c r="R326" i="2" s="1"/>
  <c r="S326" i="2" s="1"/>
  <c r="K325" i="2"/>
  <c r="K324" i="2"/>
  <c r="N324" i="2" s="1"/>
  <c r="K323" i="2"/>
  <c r="N323" i="2" s="1"/>
  <c r="K322" i="2"/>
  <c r="N322" i="2" s="1"/>
  <c r="O322" i="2" s="1"/>
  <c r="P322" i="2" s="1"/>
  <c r="R322" i="2" s="1"/>
  <c r="S322" i="2" s="1"/>
  <c r="K321" i="2"/>
  <c r="N321" i="2" s="1"/>
  <c r="K320" i="2"/>
  <c r="K319" i="2"/>
  <c r="N319" i="2" s="1"/>
  <c r="K318" i="2"/>
  <c r="N318" i="2" s="1"/>
  <c r="O318" i="2" s="1"/>
  <c r="P318" i="2" s="1"/>
  <c r="R318" i="2" s="1"/>
  <c r="K317" i="2"/>
  <c r="N317" i="2" s="1"/>
  <c r="O317" i="2" s="1"/>
  <c r="P317" i="2" s="1"/>
  <c r="R317" i="2" s="1"/>
  <c r="K316" i="2"/>
  <c r="N316" i="2" s="1"/>
  <c r="K315" i="2"/>
  <c r="N315" i="2" s="1"/>
  <c r="K314" i="2"/>
  <c r="N314" i="2" s="1"/>
  <c r="O314" i="2" s="1"/>
  <c r="P314" i="2" s="1"/>
  <c r="R314" i="2" s="1"/>
  <c r="K313" i="2"/>
  <c r="K312" i="2"/>
  <c r="K311" i="2"/>
  <c r="N311" i="2" s="1"/>
  <c r="K310" i="2"/>
  <c r="N310" i="2" s="1"/>
  <c r="O310" i="2" s="1"/>
  <c r="P310" i="2" s="1"/>
  <c r="R310" i="2" s="1"/>
  <c r="K309" i="2"/>
  <c r="N309" i="2" s="1"/>
  <c r="O309" i="2" s="1"/>
  <c r="P309" i="2" s="1"/>
  <c r="R309" i="2" s="1"/>
  <c r="K308" i="2"/>
  <c r="N308" i="2" s="1"/>
  <c r="K307" i="2"/>
  <c r="N307" i="2" s="1"/>
  <c r="K306" i="2"/>
  <c r="N306" i="2" s="1"/>
  <c r="O306" i="2" s="1"/>
  <c r="P306" i="2" s="1"/>
  <c r="R306" i="2" s="1"/>
  <c r="K305" i="2"/>
  <c r="N305" i="2" s="1"/>
  <c r="K304" i="2"/>
  <c r="K303" i="2"/>
  <c r="N303" i="2" s="1"/>
  <c r="K302" i="2"/>
  <c r="N302" i="2" s="1"/>
  <c r="O302" i="2" s="1"/>
  <c r="P302" i="2" s="1"/>
  <c r="R302" i="2" s="1"/>
  <c r="K301" i="2"/>
  <c r="N301" i="2" s="1"/>
  <c r="O301" i="2" s="1"/>
  <c r="P301" i="2" s="1"/>
  <c r="R301" i="2" s="1"/>
  <c r="K300" i="2"/>
  <c r="N300" i="2" s="1"/>
  <c r="K299" i="2"/>
  <c r="N299" i="2" s="1"/>
  <c r="K298" i="2"/>
  <c r="N298" i="2" s="1"/>
  <c r="O298" i="2" s="1"/>
  <c r="P298" i="2" s="1"/>
  <c r="R298" i="2" s="1"/>
  <c r="K297" i="2"/>
  <c r="N297" i="2" s="1"/>
  <c r="K296" i="2"/>
  <c r="K295" i="2"/>
  <c r="N295" i="2" s="1"/>
  <c r="K294" i="2"/>
  <c r="N294" i="2" s="1"/>
  <c r="O294" i="2" s="1"/>
  <c r="P294" i="2" s="1"/>
  <c r="R294" i="2" s="1"/>
  <c r="S294" i="2" s="1"/>
  <c r="K293" i="2"/>
  <c r="N293" i="2" s="1"/>
  <c r="O293" i="2" s="1"/>
  <c r="P293" i="2" s="1"/>
  <c r="R293" i="2" s="1"/>
  <c r="S293" i="2" s="1"/>
  <c r="K292" i="2"/>
  <c r="N292" i="2" s="1"/>
  <c r="K291" i="2"/>
  <c r="N291" i="2" s="1"/>
  <c r="K290" i="2"/>
  <c r="N290" i="2" s="1"/>
  <c r="O290" i="2" s="1"/>
  <c r="P290" i="2" s="1"/>
  <c r="R290" i="2" s="1"/>
  <c r="S290" i="2" s="1"/>
  <c r="K289" i="2"/>
  <c r="N289" i="2" s="1"/>
  <c r="K288" i="2"/>
  <c r="K287" i="2"/>
  <c r="N287" i="2" s="1"/>
  <c r="K286" i="2"/>
  <c r="N286" i="2" s="1"/>
  <c r="O286" i="2" s="1"/>
  <c r="P286" i="2" s="1"/>
  <c r="R286" i="2" s="1"/>
  <c r="S286" i="2" s="1"/>
  <c r="K285" i="2"/>
  <c r="N285" i="2" s="1"/>
  <c r="O285" i="2" s="1"/>
  <c r="P285" i="2" s="1"/>
  <c r="R285" i="2" s="1"/>
  <c r="S285" i="2" s="1"/>
  <c r="K284" i="2"/>
  <c r="N284" i="2" s="1"/>
  <c r="K283" i="2"/>
  <c r="N283" i="2" s="1"/>
  <c r="K282" i="2"/>
  <c r="N282" i="2" s="1"/>
  <c r="O282" i="2" s="1"/>
  <c r="P282" i="2" s="1"/>
  <c r="R282" i="2" s="1"/>
  <c r="S282" i="2" s="1"/>
  <c r="K281" i="2"/>
  <c r="N281" i="2" s="1"/>
  <c r="K280" i="2"/>
  <c r="K279" i="2"/>
  <c r="K278" i="2"/>
  <c r="N278" i="2" s="1"/>
  <c r="O278" i="2" s="1"/>
  <c r="P278" i="2" s="1"/>
  <c r="R278" i="2" s="1"/>
  <c r="S278" i="2" s="1"/>
  <c r="K277" i="2"/>
  <c r="N277" i="2" s="1"/>
  <c r="K276" i="2"/>
  <c r="N276" i="2" s="1"/>
  <c r="K275" i="2"/>
  <c r="N275" i="2" s="1"/>
  <c r="K274" i="2"/>
  <c r="N274" i="2" s="1"/>
  <c r="O274" i="2" s="1"/>
  <c r="P274" i="2" s="1"/>
  <c r="R274" i="2" s="1"/>
  <c r="S274" i="2" s="1"/>
  <c r="K273" i="2"/>
  <c r="K272" i="2"/>
  <c r="K271" i="2"/>
  <c r="K270" i="2"/>
  <c r="N270" i="2" s="1"/>
  <c r="O270" i="2" s="1"/>
  <c r="P270" i="2" s="1"/>
  <c r="R270" i="2" s="1"/>
  <c r="S270" i="2" s="1"/>
  <c r="K269" i="2"/>
  <c r="N269" i="2" s="1"/>
  <c r="O269" i="2" s="1"/>
  <c r="P269" i="2" s="1"/>
  <c r="R269" i="2" s="1"/>
  <c r="S269" i="2" s="1"/>
  <c r="K268" i="2"/>
  <c r="N268" i="2" s="1"/>
  <c r="K267" i="2"/>
  <c r="N267" i="2" s="1"/>
  <c r="K266" i="2"/>
  <c r="N266" i="2" s="1"/>
  <c r="O266" i="2" s="1"/>
  <c r="P266" i="2" s="1"/>
  <c r="R266" i="2" s="1"/>
  <c r="S266" i="2" s="1"/>
  <c r="K265" i="2"/>
  <c r="N265" i="2" s="1"/>
  <c r="K264" i="2"/>
  <c r="K263" i="2"/>
  <c r="N263" i="2" s="1"/>
  <c r="K262" i="2"/>
  <c r="K261" i="2"/>
  <c r="K260" i="2"/>
  <c r="K259" i="2"/>
  <c r="N259" i="2" s="1"/>
  <c r="K258" i="2"/>
  <c r="K257" i="2"/>
  <c r="K256" i="2"/>
  <c r="K255" i="2"/>
  <c r="K254" i="2"/>
  <c r="N254" i="2" s="1"/>
  <c r="K253" i="2"/>
  <c r="N253" i="2" s="1"/>
  <c r="O253" i="2" s="1"/>
  <c r="P253" i="2" s="1"/>
  <c r="R253" i="2" s="1"/>
  <c r="S253" i="2" s="1"/>
  <c r="K252" i="2"/>
  <c r="N252" i="2" s="1"/>
  <c r="O252" i="2" s="1"/>
  <c r="P252" i="2" s="1"/>
  <c r="R252" i="2" s="1"/>
  <c r="S252" i="2" s="1"/>
  <c r="K251" i="2"/>
  <c r="N251" i="2" s="1"/>
  <c r="K250" i="2"/>
  <c r="K249" i="2"/>
  <c r="K248" i="2"/>
  <c r="N248" i="2" s="1"/>
  <c r="K247" i="2"/>
  <c r="N247" i="2" s="1"/>
  <c r="K246" i="2"/>
  <c r="K245" i="2"/>
  <c r="N245" i="2" s="1"/>
  <c r="O245" i="2" s="1"/>
  <c r="P245" i="2" s="1"/>
  <c r="R245" i="2" s="1"/>
  <c r="S245" i="2" s="1"/>
  <c r="K244" i="2"/>
  <c r="N244" i="2" s="1"/>
  <c r="O244" i="2" s="1"/>
  <c r="P244" i="2" s="1"/>
  <c r="R244" i="2" s="1"/>
  <c r="S244" i="2" s="1"/>
  <c r="K243" i="2"/>
  <c r="N243" i="2" s="1"/>
  <c r="K242" i="2"/>
  <c r="K241" i="2"/>
  <c r="K240" i="2"/>
  <c r="K239" i="2"/>
  <c r="K238" i="2"/>
  <c r="N238" i="2" s="1"/>
  <c r="K237" i="2"/>
  <c r="N237" i="2" s="1"/>
  <c r="O237" i="2" s="1"/>
  <c r="P237" i="2" s="1"/>
  <c r="R237" i="2" s="1"/>
  <c r="S237" i="2" s="1"/>
  <c r="K236" i="2"/>
  <c r="N236" i="2" s="1"/>
  <c r="O236" i="2" s="1"/>
  <c r="P236" i="2" s="1"/>
  <c r="R236" i="2" s="1"/>
  <c r="S236" i="2" s="1"/>
  <c r="K235" i="2"/>
  <c r="N235" i="2" s="1"/>
  <c r="K234" i="2"/>
  <c r="K233" i="2"/>
  <c r="K232" i="2"/>
  <c r="N232" i="2" s="1"/>
  <c r="K231" i="2"/>
  <c r="N231" i="2" s="1"/>
  <c r="K230" i="2"/>
  <c r="N230" i="2" s="1"/>
  <c r="K229" i="2"/>
  <c r="K228" i="2"/>
  <c r="K227" i="2"/>
  <c r="N227" i="2" s="1"/>
  <c r="K226" i="2"/>
  <c r="K225" i="2"/>
  <c r="K224" i="2"/>
  <c r="K223" i="2"/>
  <c r="K222" i="2"/>
  <c r="N222" i="2" s="1"/>
  <c r="K221" i="2"/>
  <c r="N221" i="2" s="1"/>
  <c r="O221" i="2" s="1"/>
  <c r="P221" i="2" s="1"/>
  <c r="R221" i="2" s="1"/>
  <c r="S221" i="2" s="1"/>
  <c r="K220" i="2"/>
  <c r="K219" i="2"/>
  <c r="N219" i="2" s="1"/>
  <c r="K218" i="2"/>
  <c r="K217" i="2"/>
  <c r="N217" i="2" s="1"/>
  <c r="O217" i="2" s="1"/>
  <c r="P217" i="2" s="1"/>
  <c r="R217" i="2" s="1"/>
  <c r="K214" i="2"/>
  <c r="N214" i="2" s="1"/>
  <c r="K213" i="2"/>
  <c r="N213" i="2" s="1"/>
  <c r="K211" i="2"/>
  <c r="K209" i="2"/>
  <c r="N209" i="2" s="1"/>
  <c r="K208" i="2"/>
  <c r="N208" i="2" s="1"/>
  <c r="K207" i="2"/>
  <c r="N207" i="2" s="1"/>
  <c r="K206" i="2"/>
  <c r="N206" i="2" s="1"/>
  <c r="K205" i="2"/>
  <c r="N205" i="2" s="1"/>
  <c r="K204" i="2"/>
  <c r="N204" i="2" s="1"/>
  <c r="K203" i="2"/>
  <c r="O202" i="2"/>
  <c r="K197" i="2"/>
  <c r="N197" i="2" s="1"/>
  <c r="K196" i="2"/>
  <c r="K195" i="2"/>
  <c r="N194" i="2"/>
  <c r="K192" i="2"/>
  <c r="N192" i="2" s="1"/>
  <c r="K191" i="2"/>
  <c r="N191" i="2" s="1"/>
  <c r="K187" i="2"/>
  <c r="N187" i="2" s="1"/>
  <c r="K185" i="2"/>
  <c r="N185" i="2" s="1"/>
  <c r="K184" i="2"/>
  <c r="N184" i="2" s="1"/>
  <c r="K180" i="2"/>
  <c r="N180" i="2" s="1"/>
  <c r="K162" i="2"/>
  <c r="N162" i="2" s="1"/>
  <c r="K155" i="2"/>
  <c r="N155" i="2" s="1"/>
  <c r="K154" i="2"/>
  <c r="N154" i="2" s="1"/>
  <c r="K153" i="2"/>
  <c r="N153" i="2" s="1"/>
  <c r="K152" i="2"/>
  <c r="N152" i="2" s="1"/>
  <c r="K151" i="2"/>
  <c r="N151" i="2" s="1"/>
  <c r="K150" i="2"/>
  <c r="N150" i="2" s="1"/>
  <c r="K149" i="2"/>
  <c r="N149" i="2" s="1"/>
  <c r="K145" i="2"/>
  <c r="N145" i="2" s="1"/>
  <c r="K139" i="2"/>
  <c r="N139" i="2" s="1"/>
  <c r="K144" i="2"/>
  <c r="N144" i="2" s="1"/>
  <c r="K138" i="2"/>
  <c r="N138" i="2" s="1"/>
  <c r="K143" i="2"/>
  <c r="N143" i="2" s="1"/>
  <c r="K135" i="2"/>
  <c r="N135" i="2" s="1"/>
  <c r="K134" i="2"/>
  <c r="N134" i="2" s="1"/>
  <c r="K133" i="2"/>
  <c r="N133" i="2" s="1"/>
  <c r="K131" i="2"/>
  <c r="N131" i="2" s="1"/>
  <c r="K130" i="2"/>
  <c r="N130" i="2" s="1"/>
  <c r="K129" i="2"/>
  <c r="N129" i="2" s="1"/>
  <c r="K128" i="2"/>
  <c r="N128" i="2" s="1"/>
  <c r="K127" i="2"/>
  <c r="N127" i="2" s="1"/>
  <c r="K126" i="2"/>
  <c r="N126" i="2" s="1"/>
  <c r="K125" i="2"/>
  <c r="N125" i="2" s="1"/>
  <c r="K124" i="2"/>
  <c r="N124" i="2" s="1"/>
  <c r="K123" i="2"/>
  <c r="N123" i="2" s="1"/>
  <c r="K122" i="2"/>
  <c r="N122" i="2" s="1"/>
  <c r="K121" i="2"/>
  <c r="N121" i="2" s="1"/>
  <c r="K120" i="2"/>
  <c r="N120" i="2" s="1"/>
  <c r="K119" i="2"/>
  <c r="N119" i="2" s="1"/>
  <c r="K118" i="2"/>
  <c r="N118" i="2" s="1"/>
  <c r="K117" i="2"/>
  <c r="N117" i="2" s="1"/>
  <c r="K116" i="2"/>
  <c r="N116" i="2" s="1"/>
  <c r="K115" i="2"/>
  <c r="N115" i="2" s="1"/>
  <c r="K113" i="2"/>
  <c r="N113" i="2" s="1"/>
  <c r="K112" i="2"/>
  <c r="N112" i="2" s="1"/>
  <c r="K110" i="2"/>
  <c r="N110" i="2" s="1"/>
  <c r="K108" i="2"/>
  <c r="N108" i="2" s="1"/>
  <c r="K106" i="2"/>
  <c r="N106" i="2" s="1"/>
  <c r="K104" i="2"/>
  <c r="N104" i="2" s="1"/>
  <c r="K103" i="2"/>
  <c r="N103" i="2" s="1"/>
  <c r="K102" i="2"/>
  <c r="N102" i="2" s="1"/>
  <c r="K99" i="2"/>
  <c r="N99" i="2" s="1"/>
  <c r="K101" i="2"/>
  <c r="N101" i="2" s="1"/>
  <c r="K98" i="2"/>
  <c r="N98" i="2" s="1"/>
  <c r="K97" i="2"/>
  <c r="N97" i="2" s="1"/>
  <c r="K96" i="2"/>
  <c r="N96" i="2" s="1"/>
  <c r="K95" i="2"/>
  <c r="N95" i="2" s="1"/>
  <c r="K89" i="2"/>
  <c r="N89" i="2" s="1"/>
  <c r="K88" i="2"/>
  <c r="N88" i="2" s="1"/>
  <c r="K2" i="2"/>
  <c r="N2" i="2" s="1"/>
  <c r="N211" i="2" l="1"/>
  <c r="O211" i="2" s="1"/>
  <c r="P211" i="2" s="1"/>
  <c r="R211" i="2" s="1"/>
  <c r="N195" i="2"/>
  <c r="O195" i="2" s="1"/>
  <c r="P195" i="2" s="1"/>
  <c r="R195" i="2" s="1"/>
  <c r="N196" i="2"/>
  <c r="O196" i="2" s="1"/>
  <c r="P196" i="2" s="1"/>
  <c r="R196" i="2" s="1"/>
  <c r="N203" i="2"/>
  <c r="O203" i="2" s="1"/>
  <c r="P203" i="2" s="1"/>
  <c r="R203" i="2" s="1"/>
  <c r="P202" i="2"/>
  <c r="R202" i="2" s="1"/>
  <c r="O162" i="2"/>
  <c r="P162" i="2" s="1"/>
  <c r="R162" i="2" s="1"/>
  <c r="U244" i="2"/>
  <c r="U252" i="2"/>
  <c r="U245" i="2"/>
  <c r="U253" i="2"/>
  <c r="U269" i="2"/>
  <c r="U285" i="2"/>
  <c r="U293" i="2"/>
  <c r="S301" i="2"/>
  <c r="U301" i="2" s="1"/>
  <c r="S309" i="2"/>
  <c r="U309" i="2" s="1"/>
  <c r="S317" i="2"/>
  <c r="U317" i="2" s="1"/>
  <c r="U270" i="2"/>
  <c r="U278" i="2"/>
  <c r="U286" i="2"/>
  <c r="U294" i="2"/>
  <c r="S302" i="2"/>
  <c r="U302" i="2" s="1"/>
  <c r="S310" i="2"/>
  <c r="U310" i="2" s="1"/>
  <c r="S318" i="2"/>
  <c r="U318" i="2" s="1"/>
  <c r="U266" i="2"/>
  <c r="U274" i="2"/>
  <c r="U282" i="2"/>
  <c r="U290" i="2"/>
  <c r="S298" i="2"/>
  <c r="U298" i="2" s="1"/>
  <c r="S306" i="2"/>
  <c r="U306" i="2" s="1"/>
  <c r="S314" i="2"/>
  <c r="U314" i="2" s="1"/>
  <c r="O139" i="2"/>
  <c r="P139" i="2" s="1"/>
  <c r="R139" i="2" s="1"/>
  <c r="O144" i="2"/>
  <c r="P144" i="2" s="1"/>
  <c r="R144" i="2" s="1"/>
  <c r="O154" i="2"/>
  <c r="P154" i="2" s="1"/>
  <c r="R154" i="2" s="1"/>
  <c r="O150" i="2"/>
  <c r="P150" i="2" s="1"/>
  <c r="R150" i="2" s="1"/>
  <c r="O145" i="2"/>
  <c r="O105" i="2"/>
  <c r="P105" i="2" s="1"/>
  <c r="R105" i="2" s="1"/>
  <c r="O93" i="2"/>
  <c r="P93" i="2" s="1"/>
  <c r="R93" i="2" s="1"/>
  <c r="O131" i="2"/>
  <c r="P131" i="2" s="1"/>
  <c r="R131" i="2" s="1"/>
  <c r="O125" i="2"/>
  <c r="O117" i="2"/>
  <c r="P117" i="2" s="1"/>
  <c r="R117" i="2" s="1"/>
  <c r="O130" i="2"/>
  <c r="P130" i="2" s="1"/>
  <c r="R130" i="2" s="1"/>
  <c r="O124" i="2"/>
  <c r="P124" i="2" s="1"/>
  <c r="R124" i="2" s="1"/>
  <c r="O122" i="2"/>
  <c r="P122" i="2" s="1"/>
  <c r="R122" i="2" s="1"/>
  <c r="O129" i="2"/>
  <c r="P129" i="2" s="1"/>
  <c r="R129" i="2" s="1"/>
  <c r="O123" i="2"/>
  <c r="P123" i="2" s="1"/>
  <c r="R123" i="2" s="1"/>
  <c r="O100" i="2"/>
  <c r="P100" i="2" s="1"/>
  <c r="R100" i="2" s="1"/>
  <c r="O41" i="2"/>
  <c r="P41" i="2" s="1"/>
  <c r="R41" i="2" s="1"/>
  <c r="O39" i="2"/>
  <c r="P39" i="2" s="1"/>
  <c r="R39" i="2" s="1"/>
  <c r="O49" i="2"/>
  <c r="P49" i="2" s="1"/>
  <c r="R49" i="2" s="1"/>
  <c r="O12" i="2"/>
  <c r="P12" i="2" s="1"/>
  <c r="R12" i="2" s="1"/>
  <c r="O4" i="2"/>
  <c r="P4" i="2" s="1"/>
  <c r="R4" i="2" s="1"/>
  <c r="O11" i="2"/>
  <c r="P11" i="2" s="1"/>
  <c r="R11" i="2" s="1"/>
  <c r="O3" i="2"/>
  <c r="O29" i="2"/>
  <c r="P29" i="2" s="1"/>
  <c r="R29" i="2" s="1"/>
  <c r="O21" i="2"/>
  <c r="P21" i="2" s="1"/>
  <c r="R21" i="2" s="1"/>
  <c r="O20" i="2"/>
  <c r="P20" i="2" s="1"/>
  <c r="R20" i="2" s="1"/>
  <c r="O66" i="2"/>
  <c r="P66" i="2" s="1"/>
  <c r="R66" i="2" s="1"/>
  <c r="O59" i="2"/>
  <c r="P59" i="2" s="1"/>
  <c r="R59" i="2" s="1"/>
  <c r="O51" i="2"/>
  <c r="P51" i="2" s="1"/>
  <c r="R51" i="2" s="1"/>
  <c r="O83" i="2"/>
  <c r="P83" i="2" s="1"/>
  <c r="R83" i="2" s="1"/>
  <c r="O75" i="2"/>
  <c r="P75" i="2" s="1"/>
  <c r="R75" i="2" s="1"/>
  <c r="O16" i="2"/>
  <c r="P16" i="2" s="1"/>
  <c r="R16" i="2" s="1"/>
  <c r="O67" i="2"/>
  <c r="P67" i="2" s="1"/>
  <c r="R67" i="2" s="1"/>
  <c r="O58" i="2"/>
  <c r="P58" i="2" s="1"/>
  <c r="R58" i="2" s="1"/>
  <c r="O82" i="2"/>
  <c r="P82" i="2" s="1"/>
  <c r="R82" i="2" s="1"/>
  <c r="O74" i="2"/>
  <c r="P74" i="2" s="1"/>
  <c r="R74" i="2" s="1"/>
  <c r="O277" i="2"/>
  <c r="P277" i="2" s="1"/>
  <c r="R277" i="2" s="1"/>
  <c r="S277" i="2" s="1"/>
  <c r="O265" i="2"/>
  <c r="P265" i="2" s="1"/>
  <c r="R265" i="2" s="1"/>
  <c r="S265" i="2" s="1"/>
  <c r="O352" i="2"/>
  <c r="P352" i="2" s="1"/>
  <c r="R352" i="2" s="1"/>
  <c r="S352" i="2" s="1"/>
  <c r="O350" i="2"/>
  <c r="P350" i="2" s="1"/>
  <c r="R350" i="2" s="1"/>
  <c r="S350" i="2" s="1"/>
  <c r="O22" i="2"/>
  <c r="P22" i="2" s="1"/>
  <c r="R22" i="2" s="1"/>
  <c r="O134" i="2"/>
  <c r="P134" i="2" s="1"/>
  <c r="R134" i="2" s="1"/>
  <c r="O305" i="2"/>
  <c r="P305" i="2" s="1"/>
  <c r="R305" i="2" s="1"/>
  <c r="O65" i="2"/>
  <c r="P65" i="2" s="1"/>
  <c r="R65" i="2" s="1"/>
  <c r="O90" i="2"/>
  <c r="P90" i="2" s="1"/>
  <c r="R90" i="2" s="1"/>
  <c r="O57" i="2"/>
  <c r="P57" i="2" s="1"/>
  <c r="R57" i="2" s="1"/>
  <c r="O184" i="2"/>
  <c r="P184" i="2" s="1"/>
  <c r="R184" i="2" s="1"/>
  <c r="O354" i="2"/>
  <c r="P354" i="2" s="1"/>
  <c r="R354" i="2" s="1"/>
  <c r="S354" i="2" s="1"/>
  <c r="O72" i="2"/>
  <c r="P72" i="2" s="1"/>
  <c r="R72" i="2" s="1"/>
  <c r="O64" i="2"/>
  <c r="P64" i="2" s="1"/>
  <c r="R64" i="2" s="1"/>
  <c r="O80" i="2"/>
  <c r="P80" i="2" s="1"/>
  <c r="R80" i="2" s="1"/>
  <c r="O92" i="2"/>
  <c r="P92" i="2" s="1"/>
  <c r="R92" i="2" s="1"/>
  <c r="O56" i="2"/>
  <c r="P56" i="2" s="1"/>
  <c r="R56" i="2" s="1"/>
  <c r="O40" i="2"/>
  <c r="P40" i="2" s="1"/>
  <c r="R40" i="2" s="1"/>
  <c r="O115" i="2"/>
  <c r="P115" i="2" s="1"/>
  <c r="R115" i="2" s="1"/>
  <c r="O119" i="2"/>
  <c r="P119" i="2" s="1"/>
  <c r="R119" i="2" s="1"/>
  <c r="O126" i="2"/>
  <c r="P126" i="2" s="1"/>
  <c r="R126" i="2" s="1"/>
  <c r="O128" i="2"/>
  <c r="P128" i="2" s="1"/>
  <c r="R128" i="2" s="1"/>
  <c r="O138" i="2"/>
  <c r="P138" i="2" s="1"/>
  <c r="R138" i="2" s="1"/>
  <c r="O153" i="2"/>
  <c r="P153" i="2" s="1"/>
  <c r="R153" i="2" s="1"/>
  <c r="N228" i="2"/>
  <c r="O228" i="2" s="1"/>
  <c r="P228" i="2" s="1"/>
  <c r="R228" i="2" s="1"/>
  <c r="S228" i="2" s="1"/>
  <c r="N261" i="2"/>
  <c r="O261" i="2" s="1"/>
  <c r="P261" i="2" s="1"/>
  <c r="R261" i="2" s="1"/>
  <c r="S261" i="2" s="1"/>
  <c r="O38" i="2"/>
  <c r="P38" i="2" s="1"/>
  <c r="R38" i="2" s="1"/>
  <c r="N359" i="2"/>
  <c r="O359" i="2" s="1"/>
  <c r="P359" i="2" s="1"/>
  <c r="R359" i="2" s="1"/>
  <c r="S359" i="2" s="1"/>
  <c r="N344" i="2"/>
  <c r="O344" i="2" s="1"/>
  <c r="P344" i="2" s="1"/>
  <c r="R344" i="2" s="1"/>
  <c r="S344" i="2" s="1"/>
  <c r="O73" i="2"/>
  <c r="P73" i="2" s="1"/>
  <c r="R73" i="2" s="1"/>
  <c r="O81" i="2"/>
  <c r="P81" i="2" s="1"/>
  <c r="R81" i="2" s="1"/>
  <c r="O108" i="2"/>
  <c r="P108" i="2" s="1"/>
  <c r="R108" i="2" s="1"/>
  <c r="O88" i="2"/>
  <c r="P88" i="2" s="1"/>
  <c r="R88" i="2" s="1"/>
  <c r="O102" i="2"/>
  <c r="O116" i="2"/>
  <c r="P116" i="2" s="1"/>
  <c r="R116" i="2" s="1"/>
  <c r="O180" i="2"/>
  <c r="O187" i="2"/>
  <c r="P187" i="2" s="1"/>
  <c r="R187" i="2" s="1"/>
  <c r="O289" i="2"/>
  <c r="P289" i="2" s="1"/>
  <c r="R289" i="2" s="1"/>
  <c r="S289" i="2" s="1"/>
  <c r="O48" i="2"/>
  <c r="P48" i="2" s="1"/>
  <c r="R48" i="2" s="1"/>
  <c r="O30" i="2"/>
  <c r="P30" i="2" s="1"/>
  <c r="R30" i="2" s="1"/>
  <c r="O333" i="2"/>
  <c r="P333" i="2" s="1"/>
  <c r="R333" i="2" s="1"/>
  <c r="S333" i="2" s="1"/>
  <c r="O89" i="2"/>
  <c r="P89" i="2" s="1"/>
  <c r="R89" i="2" s="1"/>
  <c r="N220" i="2"/>
  <c r="O220" i="2" s="1"/>
  <c r="P220" i="2" s="1"/>
  <c r="R220" i="2" s="1"/>
  <c r="S220" i="2" s="1"/>
  <c r="N229" i="2"/>
  <c r="O229" i="2" s="1"/>
  <c r="P229" i="2" s="1"/>
  <c r="R229" i="2" s="1"/>
  <c r="S229" i="2" s="1"/>
  <c r="O281" i="2"/>
  <c r="P281" i="2" s="1"/>
  <c r="R281" i="2" s="1"/>
  <c r="S281" i="2" s="1"/>
  <c r="O13" i="2"/>
  <c r="P13" i="2" s="1"/>
  <c r="R13" i="2" s="1"/>
  <c r="O5" i="2"/>
  <c r="P5" i="2" s="1"/>
  <c r="R5" i="2" s="1"/>
  <c r="O71" i="2"/>
  <c r="P71" i="2" s="1"/>
  <c r="R71" i="2" s="1"/>
  <c r="O63" i="2"/>
  <c r="P63" i="2" s="1"/>
  <c r="R63" i="2" s="1"/>
  <c r="O55" i="2"/>
  <c r="P55" i="2" s="1"/>
  <c r="R55" i="2" s="1"/>
  <c r="O91" i="2"/>
  <c r="P91" i="2" s="1"/>
  <c r="R91" i="2" s="1"/>
  <c r="O79" i="2"/>
  <c r="P79" i="2" s="1"/>
  <c r="R79" i="2" s="1"/>
  <c r="O98" i="2"/>
  <c r="P98" i="2" s="1"/>
  <c r="R98" i="2" s="1"/>
  <c r="O106" i="2"/>
  <c r="P106" i="2" s="1"/>
  <c r="R106" i="2" s="1"/>
  <c r="O95" i="2"/>
  <c r="P95" i="2" s="1"/>
  <c r="R95" i="2" s="1"/>
  <c r="O103" i="2"/>
  <c r="P103" i="2" s="1"/>
  <c r="R103" i="2" s="1"/>
  <c r="O192" i="2"/>
  <c r="P192" i="2" s="1"/>
  <c r="R192" i="2" s="1"/>
  <c r="N325" i="2"/>
  <c r="O325" i="2" s="1"/>
  <c r="P325" i="2" s="1"/>
  <c r="R325" i="2" s="1"/>
  <c r="S325" i="2" s="1"/>
  <c r="N341" i="2"/>
  <c r="O341" i="2" s="1"/>
  <c r="P341" i="2" s="1"/>
  <c r="R341" i="2" s="1"/>
  <c r="S341" i="2" s="1"/>
  <c r="O23" i="2"/>
  <c r="P23" i="2" s="1"/>
  <c r="R23" i="2" s="1"/>
  <c r="O70" i="2"/>
  <c r="P70" i="2" s="1"/>
  <c r="R70" i="2" s="1"/>
  <c r="O62" i="2"/>
  <c r="P62" i="2" s="1"/>
  <c r="R62" i="2" s="1"/>
  <c r="O54" i="2"/>
  <c r="P54" i="2" s="1"/>
  <c r="R54" i="2" s="1"/>
  <c r="O46" i="2"/>
  <c r="P46" i="2" s="1"/>
  <c r="R46" i="2" s="1"/>
  <c r="O86" i="2"/>
  <c r="P86" i="2" s="1"/>
  <c r="R86" i="2" s="1"/>
  <c r="O78" i="2"/>
  <c r="P78" i="2" s="1"/>
  <c r="R78" i="2" s="1"/>
  <c r="O97" i="2"/>
  <c r="P97" i="2" s="1"/>
  <c r="R97" i="2" s="1"/>
  <c r="O96" i="2"/>
  <c r="P96" i="2" s="1"/>
  <c r="R96" i="2" s="1"/>
  <c r="N273" i="2"/>
  <c r="O273" i="2" s="1"/>
  <c r="P273" i="2" s="1"/>
  <c r="R273" i="2" s="1"/>
  <c r="S273" i="2" s="1"/>
  <c r="O104" i="2"/>
  <c r="O113" i="2"/>
  <c r="P113" i="2" s="1"/>
  <c r="R113" i="2" s="1"/>
  <c r="O207" i="2"/>
  <c r="P207" i="2" s="1"/>
  <c r="R207" i="2" s="1"/>
  <c r="N260" i="2"/>
  <c r="O260" i="2" s="1"/>
  <c r="P260" i="2" s="1"/>
  <c r="R260" i="2" s="1"/>
  <c r="S260" i="2" s="1"/>
  <c r="O337" i="2"/>
  <c r="P337" i="2" s="1"/>
  <c r="R337" i="2" s="1"/>
  <c r="S337" i="2" s="1"/>
  <c r="O47" i="2"/>
  <c r="P47" i="2" s="1"/>
  <c r="R47" i="2" s="1"/>
  <c r="O37" i="2"/>
  <c r="P37" i="2" s="1"/>
  <c r="R37" i="2" s="1"/>
  <c r="O28" i="2"/>
  <c r="P28" i="2" s="1"/>
  <c r="R28" i="2" s="1"/>
  <c r="O19" i="2"/>
  <c r="P19" i="2" s="1"/>
  <c r="R19" i="2" s="1"/>
  <c r="O10" i="2"/>
  <c r="P10" i="2" s="1"/>
  <c r="R10" i="2" s="1"/>
  <c r="N338" i="2"/>
  <c r="O338" i="2" s="1"/>
  <c r="P338" i="2" s="1"/>
  <c r="R338" i="2" s="1"/>
  <c r="S338" i="2" s="1"/>
  <c r="O45" i="2"/>
  <c r="P45" i="2" s="1"/>
  <c r="R45" i="2" s="1"/>
  <c r="O36" i="2"/>
  <c r="P36" i="2" s="1"/>
  <c r="R36" i="2" s="1"/>
  <c r="O27" i="2"/>
  <c r="P27" i="2" s="1"/>
  <c r="R27" i="2" s="1"/>
  <c r="O18" i="2"/>
  <c r="P18" i="2" s="1"/>
  <c r="R18" i="2" s="1"/>
  <c r="O9" i="2"/>
  <c r="O87" i="2"/>
  <c r="P87" i="2" s="1"/>
  <c r="R87" i="2" s="1"/>
  <c r="O85" i="2"/>
  <c r="P85" i="2" s="1"/>
  <c r="R85" i="2" s="1"/>
  <c r="O77" i="2"/>
  <c r="P77" i="2" s="1"/>
  <c r="R77" i="2" s="1"/>
  <c r="O69" i="2"/>
  <c r="P69" i="2" s="1"/>
  <c r="R69" i="2" s="1"/>
  <c r="O61" i="2"/>
  <c r="P61" i="2" s="1"/>
  <c r="R61" i="2" s="1"/>
  <c r="O53" i="2"/>
  <c r="P53" i="2" s="1"/>
  <c r="R53" i="2" s="1"/>
  <c r="O44" i="2"/>
  <c r="P44" i="2" s="1"/>
  <c r="R44" i="2" s="1"/>
  <c r="O35" i="2"/>
  <c r="P35" i="2" s="1"/>
  <c r="R35" i="2" s="1"/>
  <c r="O26" i="2"/>
  <c r="P26" i="2" s="1"/>
  <c r="R26" i="2" s="1"/>
  <c r="O17" i="2"/>
  <c r="P17" i="2" s="1"/>
  <c r="R17" i="2" s="1"/>
  <c r="O8" i="2"/>
  <c r="P8" i="2" s="1"/>
  <c r="R8" i="2" s="1"/>
  <c r="O94" i="2"/>
  <c r="P94" i="2" s="1"/>
  <c r="R94" i="2" s="1"/>
  <c r="O84" i="2"/>
  <c r="P84" i="2" s="1"/>
  <c r="R84" i="2" s="1"/>
  <c r="O76" i="2"/>
  <c r="P76" i="2" s="1"/>
  <c r="R76" i="2" s="1"/>
  <c r="O68" i="2"/>
  <c r="P68" i="2" s="1"/>
  <c r="R68" i="2" s="1"/>
  <c r="O60" i="2"/>
  <c r="P60" i="2" s="1"/>
  <c r="R60" i="2" s="1"/>
  <c r="O52" i="2"/>
  <c r="P52" i="2" s="1"/>
  <c r="R52" i="2" s="1"/>
  <c r="O42" i="2"/>
  <c r="P42" i="2" s="1"/>
  <c r="R42" i="2" s="1"/>
  <c r="O34" i="2"/>
  <c r="P34" i="2" s="1"/>
  <c r="R34" i="2" s="1"/>
  <c r="O25" i="2"/>
  <c r="P25" i="2" s="1"/>
  <c r="R25" i="2" s="1"/>
  <c r="O15" i="2"/>
  <c r="P15" i="2" s="1"/>
  <c r="R15" i="2" s="1"/>
  <c r="O7" i="2"/>
  <c r="P7" i="2" s="1"/>
  <c r="R7" i="2" s="1"/>
  <c r="N335" i="2"/>
  <c r="O335" i="2" s="1"/>
  <c r="P335" i="2" s="1"/>
  <c r="R335" i="2" s="1"/>
  <c r="S335" i="2" s="1"/>
  <c r="N347" i="2"/>
  <c r="O347" i="2" s="1"/>
  <c r="P347" i="2" s="1"/>
  <c r="R347" i="2" s="1"/>
  <c r="S347" i="2" s="1"/>
  <c r="N358" i="2"/>
  <c r="O358" i="2" s="1"/>
  <c r="P358" i="2" s="1"/>
  <c r="R358" i="2" s="1"/>
  <c r="S358" i="2" s="1"/>
  <c r="O33" i="2"/>
  <c r="P33" i="2" s="1"/>
  <c r="R33" i="2" s="1"/>
  <c r="O14" i="2"/>
  <c r="P14" i="2" s="1"/>
  <c r="R14" i="2" s="1"/>
  <c r="O6" i="2"/>
  <c r="P6" i="2" s="1"/>
  <c r="R6" i="2" s="1"/>
  <c r="N355" i="2"/>
  <c r="O355" i="2" s="1"/>
  <c r="P355" i="2" s="1"/>
  <c r="R355" i="2" s="1"/>
  <c r="S355" i="2" s="1"/>
  <c r="O32" i="2"/>
  <c r="P32" i="2" s="1"/>
  <c r="R32" i="2" s="1"/>
  <c r="O50" i="2"/>
  <c r="P50" i="2" s="1"/>
  <c r="R50" i="2" s="1"/>
  <c r="O43" i="2"/>
  <c r="P43" i="2" s="1"/>
  <c r="R43" i="2" s="1"/>
  <c r="O31" i="2"/>
  <c r="P31" i="2" s="1"/>
  <c r="R31" i="2" s="1"/>
  <c r="O24" i="2"/>
  <c r="P24" i="2" s="1"/>
  <c r="R24" i="2" s="1"/>
  <c r="O101" i="2"/>
  <c r="P101" i="2" s="1"/>
  <c r="R101" i="2" s="1"/>
  <c r="O118" i="2"/>
  <c r="P118" i="2" s="1"/>
  <c r="R118" i="2" s="1"/>
  <c r="O99" i="2"/>
  <c r="P99" i="2" s="1"/>
  <c r="R99" i="2" s="1"/>
  <c r="O135" i="2"/>
  <c r="P135" i="2" s="1"/>
  <c r="R135" i="2" s="1"/>
  <c r="O2" i="2"/>
  <c r="O112" i="2"/>
  <c r="P112" i="2" s="1"/>
  <c r="R112" i="2" s="1"/>
  <c r="O151" i="2"/>
  <c r="P151" i="2" s="1"/>
  <c r="R151" i="2" s="1"/>
  <c r="N313" i="2"/>
  <c r="O313" i="2" s="1"/>
  <c r="P313" i="2" s="1"/>
  <c r="R313" i="2" s="1"/>
  <c r="N346" i="2"/>
  <c r="O346" i="2" s="1"/>
  <c r="P346" i="2" s="1"/>
  <c r="R346" i="2" s="1"/>
  <c r="S346" i="2" s="1"/>
  <c r="O204" i="2"/>
  <c r="P204" i="2" s="1"/>
  <c r="R204" i="2" s="1"/>
  <c r="N218" i="2"/>
  <c r="O218" i="2" s="1"/>
  <c r="P218" i="2" s="1"/>
  <c r="R218" i="2" s="1"/>
  <c r="S218" i="2" s="1"/>
  <c r="O127" i="2"/>
  <c r="P127" i="2" s="1"/>
  <c r="R127" i="2" s="1"/>
  <c r="O152" i="2"/>
  <c r="P152" i="2" s="1"/>
  <c r="R152" i="2" s="1"/>
  <c r="O155" i="2"/>
  <c r="O200" i="2"/>
  <c r="P200" i="2" s="1"/>
  <c r="R200" i="2" s="1"/>
  <c r="O120" i="2"/>
  <c r="P120" i="2" s="1"/>
  <c r="R120" i="2" s="1"/>
  <c r="O143" i="2"/>
  <c r="P143" i="2" s="1"/>
  <c r="R143" i="2" s="1"/>
  <c r="O149" i="2"/>
  <c r="P149" i="2" s="1"/>
  <c r="R149" i="2" s="1"/>
  <c r="N223" i="2"/>
  <c r="O223" i="2" s="1"/>
  <c r="P223" i="2" s="1"/>
  <c r="R223" i="2" s="1"/>
  <c r="S223" i="2" s="1"/>
  <c r="N271" i="2"/>
  <c r="O271" i="2" s="1"/>
  <c r="P271" i="2" s="1"/>
  <c r="R271" i="2" s="1"/>
  <c r="S271" i="2" s="1"/>
  <c r="O110" i="2"/>
  <c r="P110" i="2" s="1"/>
  <c r="R110" i="2" s="1"/>
  <c r="O121" i="2"/>
  <c r="P121" i="2" s="1"/>
  <c r="R121" i="2" s="1"/>
  <c r="O133" i="2"/>
  <c r="P133" i="2" s="1"/>
  <c r="R133" i="2" s="1"/>
  <c r="O177" i="2"/>
  <c r="N320" i="2"/>
  <c r="O320" i="2" s="1"/>
  <c r="P320" i="2" s="1"/>
  <c r="R320" i="2" s="1"/>
  <c r="S320" i="2" s="1"/>
  <c r="O185" i="2"/>
  <c r="P185" i="2" s="1"/>
  <c r="R185" i="2" s="1"/>
  <c r="O191" i="2"/>
  <c r="P191" i="2" s="1"/>
  <c r="R191" i="2" s="1"/>
  <c r="O206" i="2"/>
  <c r="P206" i="2" s="1"/>
  <c r="R206" i="2" s="1"/>
  <c r="O214" i="2"/>
  <c r="P214" i="2" s="1"/>
  <c r="R214" i="2" s="1"/>
  <c r="N226" i="2"/>
  <c r="O226" i="2" s="1"/>
  <c r="P226" i="2" s="1"/>
  <c r="R226" i="2" s="1"/>
  <c r="S226" i="2" s="1"/>
  <c r="O231" i="2"/>
  <c r="P231" i="2" s="1"/>
  <c r="R231" i="2" s="1"/>
  <c r="S231" i="2" s="1"/>
  <c r="O247" i="2"/>
  <c r="P247" i="2" s="1"/>
  <c r="R247" i="2" s="1"/>
  <c r="S247" i="2" s="1"/>
  <c r="O263" i="2"/>
  <c r="P263" i="2" s="1"/>
  <c r="R263" i="2" s="1"/>
  <c r="S263" i="2" s="1"/>
  <c r="O297" i="2"/>
  <c r="P297" i="2" s="1"/>
  <c r="R297" i="2" s="1"/>
  <c r="N312" i="2"/>
  <c r="O312" i="2" s="1"/>
  <c r="P312" i="2" s="1"/>
  <c r="R312" i="2" s="1"/>
  <c r="O327" i="2"/>
  <c r="P327" i="2" s="1"/>
  <c r="R327" i="2" s="1"/>
  <c r="S327" i="2" s="1"/>
  <c r="N264" i="2"/>
  <c r="O264" i="2" s="1"/>
  <c r="P264" i="2" s="1"/>
  <c r="R264" i="2" s="1"/>
  <c r="S264" i="2" s="1"/>
  <c r="N361" i="2"/>
  <c r="O361" i="2" s="1"/>
  <c r="P361" i="2" s="1"/>
  <c r="R361" i="2" s="1"/>
  <c r="S361" i="2" s="1"/>
  <c r="O201" i="2"/>
  <c r="P201" i="2" s="1"/>
  <c r="R201" i="2" s="1"/>
  <c r="O238" i="2"/>
  <c r="P238" i="2" s="1"/>
  <c r="R238" i="2" s="1"/>
  <c r="S238" i="2" s="1"/>
  <c r="N242" i="2"/>
  <c r="O242" i="2" s="1"/>
  <c r="P242" i="2" s="1"/>
  <c r="R242" i="2" s="1"/>
  <c r="S242" i="2" s="1"/>
  <c r="O254" i="2"/>
  <c r="P254" i="2" s="1"/>
  <c r="R254" i="2" s="1"/>
  <c r="S254" i="2" s="1"/>
  <c r="N258" i="2"/>
  <c r="O258" i="2" s="1"/>
  <c r="P258" i="2" s="1"/>
  <c r="R258" i="2" s="1"/>
  <c r="S258" i="2" s="1"/>
  <c r="N272" i="2"/>
  <c r="O272" i="2" s="1"/>
  <c r="P272" i="2" s="1"/>
  <c r="R272" i="2" s="1"/>
  <c r="S272" i="2" s="1"/>
  <c r="N279" i="2"/>
  <c r="O279" i="2" s="1"/>
  <c r="P279" i="2" s="1"/>
  <c r="R279" i="2" s="1"/>
  <c r="S279" i="2" s="1"/>
  <c r="O287" i="2"/>
  <c r="P287" i="2" s="1"/>
  <c r="R287" i="2" s="1"/>
  <c r="S287" i="2" s="1"/>
  <c r="O321" i="2"/>
  <c r="P321" i="2" s="1"/>
  <c r="R321" i="2" s="1"/>
  <c r="S321" i="2" s="1"/>
  <c r="O197" i="2"/>
  <c r="P197" i="2" s="1"/>
  <c r="R197" i="2" s="1"/>
  <c r="O205" i="2"/>
  <c r="P205" i="2" s="1"/>
  <c r="R205" i="2" s="1"/>
  <c r="P216" i="2"/>
  <c r="N224" i="2"/>
  <c r="O224" i="2" s="1"/>
  <c r="P224" i="2" s="1"/>
  <c r="R224" i="2" s="1"/>
  <c r="S224" i="2" s="1"/>
  <c r="N280" i="2"/>
  <c r="O280" i="2" s="1"/>
  <c r="P280" i="2" s="1"/>
  <c r="R280" i="2" s="1"/>
  <c r="S280" i="2" s="1"/>
  <c r="O295" i="2"/>
  <c r="P295" i="2" s="1"/>
  <c r="R295" i="2" s="1"/>
  <c r="S295" i="2" s="1"/>
  <c r="O329" i="2"/>
  <c r="P329" i="2" s="1"/>
  <c r="R329" i="2" s="1"/>
  <c r="S329" i="2" s="1"/>
  <c r="O343" i="2"/>
  <c r="P343" i="2" s="1"/>
  <c r="R343" i="2" s="1"/>
  <c r="S343" i="2" s="1"/>
  <c r="N348" i="2"/>
  <c r="O348" i="2" s="1"/>
  <c r="P348" i="2" s="1"/>
  <c r="R348" i="2" s="1"/>
  <c r="S348" i="2" s="1"/>
  <c r="N233" i="2"/>
  <c r="O233" i="2" s="1"/>
  <c r="P233" i="2" s="1"/>
  <c r="R233" i="2" s="1"/>
  <c r="S233" i="2" s="1"/>
  <c r="N239" i="2"/>
  <c r="O239" i="2" s="1"/>
  <c r="P239" i="2" s="1"/>
  <c r="R239" i="2" s="1"/>
  <c r="S239" i="2" s="1"/>
  <c r="N249" i="2"/>
  <c r="O249" i="2" s="1"/>
  <c r="P249" i="2" s="1"/>
  <c r="R249" i="2" s="1"/>
  <c r="S249" i="2" s="1"/>
  <c r="N255" i="2"/>
  <c r="O255" i="2" s="1"/>
  <c r="P255" i="2" s="1"/>
  <c r="R255" i="2" s="1"/>
  <c r="S255" i="2" s="1"/>
  <c r="N288" i="2"/>
  <c r="O288" i="2" s="1"/>
  <c r="P288" i="2" s="1"/>
  <c r="R288" i="2" s="1"/>
  <c r="S288" i="2" s="1"/>
  <c r="O303" i="2"/>
  <c r="P303" i="2" s="1"/>
  <c r="R303" i="2" s="1"/>
  <c r="N225" i="2"/>
  <c r="O225" i="2" s="1"/>
  <c r="P225" i="2" s="1"/>
  <c r="R225" i="2" s="1"/>
  <c r="S225" i="2" s="1"/>
  <c r="O230" i="2"/>
  <c r="P230" i="2" s="1"/>
  <c r="R230" i="2" s="1"/>
  <c r="S230" i="2" s="1"/>
  <c r="N296" i="2"/>
  <c r="O296" i="2" s="1"/>
  <c r="P296" i="2" s="1"/>
  <c r="R296" i="2" s="1"/>
  <c r="S296" i="2" s="1"/>
  <c r="O311" i="2"/>
  <c r="P311" i="2" s="1"/>
  <c r="R311" i="2" s="1"/>
  <c r="O198" i="2"/>
  <c r="P198" i="2" s="1"/>
  <c r="R198" i="2" s="1"/>
  <c r="O199" i="2"/>
  <c r="P199" i="2" s="1"/>
  <c r="R199" i="2" s="1"/>
  <c r="O208" i="2"/>
  <c r="P208" i="2" s="1"/>
  <c r="R208" i="2" s="1"/>
  <c r="O213" i="2"/>
  <c r="P213" i="2" s="1"/>
  <c r="R213" i="2" s="1"/>
  <c r="O222" i="2"/>
  <c r="P222" i="2" s="1"/>
  <c r="R222" i="2" s="1"/>
  <c r="S222" i="2" s="1"/>
  <c r="N240" i="2"/>
  <c r="O240" i="2" s="1"/>
  <c r="P240" i="2" s="1"/>
  <c r="R240" i="2" s="1"/>
  <c r="S240" i="2" s="1"/>
  <c r="N246" i="2"/>
  <c r="O246" i="2" s="1"/>
  <c r="P246" i="2" s="1"/>
  <c r="R246" i="2" s="1"/>
  <c r="S246" i="2" s="1"/>
  <c r="N256" i="2"/>
  <c r="O256" i="2" s="1"/>
  <c r="P256" i="2" s="1"/>
  <c r="R256" i="2" s="1"/>
  <c r="S256" i="2" s="1"/>
  <c r="N262" i="2"/>
  <c r="O262" i="2" s="1"/>
  <c r="P262" i="2" s="1"/>
  <c r="R262" i="2" s="1"/>
  <c r="S262" i="2" s="1"/>
  <c r="N304" i="2"/>
  <c r="O304" i="2" s="1"/>
  <c r="P304" i="2" s="1"/>
  <c r="R304" i="2" s="1"/>
  <c r="O319" i="2"/>
  <c r="P319" i="2" s="1"/>
  <c r="R319" i="2" s="1"/>
  <c r="S319" i="2" s="1"/>
  <c r="O219" i="2"/>
  <c r="P219" i="2" s="1"/>
  <c r="R219" i="2" s="1"/>
  <c r="S219" i="2" s="1"/>
  <c r="O235" i="2"/>
  <c r="P235" i="2" s="1"/>
  <c r="R235" i="2" s="1"/>
  <c r="S235" i="2" s="1"/>
  <c r="O251" i="2"/>
  <c r="P251" i="2" s="1"/>
  <c r="R251" i="2" s="1"/>
  <c r="S251" i="2" s="1"/>
  <c r="O268" i="2"/>
  <c r="P268" i="2" s="1"/>
  <c r="R268" i="2" s="1"/>
  <c r="S268" i="2" s="1"/>
  <c r="O276" i="2"/>
  <c r="P276" i="2" s="1"/>
  <c r="R276" i="2" s="1"/>
  <c r="S276" i="2" s="1"/>
  <c r="O284" i="2"/>
  <c r="P284" i="2" s="1"/>
  <c r="R284" i="2" s="1"/>
  <c r="S284" i="2" s="1"/>
  <c r="O292" i="2"/>
  <c r="P292" i="2" s="1"/>
  <c r="R292" i="2" s="1"/>
  <c r="S292" i="2" s="1"/>
  <c r="O300" i="2"/>
  <c r="P300" i="2" s="1"/>
  <c r="R300" i="2" s="1"/>
  <c r="O308" i="2"/>
  <c r="P308" i="2" s="1"/>
  <c r="R308" i="2" s="1"/>
  <c r="O316" i="2"/>
  <c r="P316" i="2" s="1"/>
  <c r="R316" i="2" s="1"/>
  <c r="O324" i="2"/>
  <c r="P324" i="2" s="1"/>
  <c r="R324" i="2" s="1"/>
  <c r="S324" i="2" s="1"/>
  <c r="O332" i="2"/>
  <c r="P332" i="2" s="1"/>
  <c r="R332" i="2" s="1"/>
  <c r="S332" i="2" s="1"/>
  <c r="O340" i="2"/>
  <c r="P340" i="2" s="1"/>
  <c r="R340" i="2" s="1"/>
  <c r="S340" i="2" s="1"/>
  <c r="O362" i="2"/>
  <c r="P362" i="2" s="1"/>
  <c r="R362" i="2" s="1"/>
  <c r="S362" i="2" s="1"/>
  <c r="N353" i="2"/>
  <c r="O353" i="2" s="1"/>
  <c r="P353" i="2" s="1"/>
  <c r="R353" i="2" s="1"/>
  <c r="S353" i="2" s="1"/>
  <c r="O328" i="2"/>
  <c r="P328" i="2" s="1"/>
  <c r="R328" i="2" s="1"/>
  <c r="S328" i="2" s="1"/>
  <c r="O336" i="2"/>
  <c r="P336" i="2" s="1"/>
  <c r="R336" i="2" s="1"/>
  <c r="S336" i="2" s="1"/>
  <c r="O194" i="2"/>
  <c r="P194" i="2" s="1"/>
  <c r="R194" i="2" s="1"/>
  <c r="O209" i="2"/>
  <c r="P209" i="2" s="1"/>
  <c r="R209" i="2" s="1"/>
  <c r="O227" i="2"/>
  <c r="P227" i="2" s="1"/>
  <c r="R227" i="2" s="1"/>
  <c r="S227" i="2" s="1"/>
  <c r="O232" i="2"/>
  <c r="P232" i="2" s="1"/>
  <c r="R232" i="2" s="1"/>
  <c r="S232" i="2" s="1"/>
  <c r="N234" i="2"/>
  <c r="O234" i="2" s="1"/>
  <c r="P234" i="2" s="1"/>
  <c r="R234" i="2" s="1"/>
  <c r="S234" i="2" s="1"/>
  <c r="N241" i="2"/>
  <c r="O241" i="2" s="1"/>
  <c r="P241" i="2" s="1"/>
  <c r="R241" i="2" s="1"/>
  <c r="S241" i="2" s="1"/>
  <c r="O243" i="2"/>
  <c r="P243" i="2" s="1"/>
  <c r="R243" i="2" s="1"/>
  <c r="S243" i="2" s="1"/>
  <c r="O248" i="2"/>
  <c r="P248" i="2" s="1"/>
  <c r="R248" i="2" s="1"/>
  <c r="S248" i="2" s="1"/>
  <c r="N250" i="2"/>
  <c r="O250" i="2" s="1"/>
  <c r="P250" i="2" s="1"/>
  <c r="R250" i="2" s="1"/>
  <c r="S250" i="2" s="1"/>
  <c r="N257" i="2"/>
  <c r="O257" i="2" s="1"/>
  <c r="P257" i="2" s="1"/>
  <c r="R257" i="2" s="1"/>
  <c r="S257" i="2" s="1"/>
  <c r="O259" i="2"/>
  <c r="P259" i="2" s="1"/>
  <c r="R259" i="2" s="1"/>
  <c r="S259" i="2" s="1"/>
  <c r="N351" i="2"/>
  <c r="O351" i="2" s="1"/>
  <c r="P351" i="2" s="1"/>
  <c r="R351" i="2" s="1"/>
  <c r="S351" i="2" s="1"/>
  <c r="O356" i="2"/>
  <c r="P356" i="2" s="1"/>
  <c r="R356" i="2" s="1"/>
  <c r="S356" i="2" s="1"/>
  <c r="O360" i="2"/>
  <c r="P360" i="2" s="1"/>
  <c r="R360" i="2" s="1"/>
  <c r="S360" i="2" s="1"/>
  <c r="O363" i="2"/>
  <c r="P363" i="2" s="1"/>
  <c r="R363" i="2" s="1"/>
  <c r="O267" i="2"/>
  <c r="P267" i="2" s="1"/>
  <c r="R267" i="2" s="1"/>
  <c r="S267" i="2" s="1"/>
  <c r="O275" i="2"/>
  <c r="P275" i="2" s="1"/>
  <c r="R275" i="2" s="1"/>
  <c r="S275" i="2" s="1"/>
  <c r="O283" i="2"/>
  <c r="P283" i="2" s="1"/>
  <c r="R283" i="2" s="1"/>
  <c r="S283" i="2" s="1"/>
  <c r="O291" i="2"/>
  <c r="P291" i="2" s="1"/>
  <c r="R291" i="2" s="1"/>
  <c r="S291" i="2" s="1"/>
  <c r="O299" i="2"/>
  <c r="P299" i="2" s="1"/>
  <c r="R299" i="2" s="1"/>
  <c r="O307" i="2"/>
  <c r="P307" i="2" s="1"/>
  <c r="R307" i="2" s="1"/>
  <c r="O315" i="2"/>
  <c r="P315" i="2" s="1"/>
  <c r="R315" i="2" s="1"/>
  <c r="O323" i="2"/>
  <c r="P323" i="2" s="1"/>
  <c r="R323" i="2" s="1"/>
  <c r="S323" i="2" s="1"/>
  <c r="O331" i="2"/>
  <c r="P331" i="2" s="1"/>
  <c r="R331" i="2" s="1"/>
  <c r="S331" i="2" s="1"/>
  <c r="O339" i="2"/>
  <c r="P339" i="2" s="1"/>
  <c r="R339" i="2" s="1"/>
  <c r="S339" i="2" s="1"/>
  <c r="N345" i="2"/>
  <c r="O345" i="2" s="1"/>
  <c r="P345" i="2" s="1"/>
  <c r="R345" i="2" s="1"/>
  <c r="S345" i="2" s="1"/>
  <c r="P177" i="2" l="1"/>
  <c r="R177" i="2" s="1"/>
  <c r="P180" i="2"/>
  <c r="R180" i="2" s="1"/>
  <c r="P3" i="2"/>
  <c r="R3" i="2" s="1"/>
  <c r="S307" i="2"/>
  <c r="U307" i="2" s="1"/>
  <c r="U275" i="2"/>
  <c r="U250" i="2"/>
  <c r="S316" i="2"/>
  <c r="U316" i="2" s="1"/>
  <c r="U240" i="2"/>
  <c r="U242" i="2"/>
  <c r="U263" i="2"/>
  <c r="U289" i="2"/>
  <c r="U277" i="2"/>
  <c r="U267" i="2"/>
  <c r="U248" i="2"/>
  <c r="S308" i="2"/>
  <c r="U308" i="2" s="1"/>
  <c r="U238" i="2"/>
  <c r="U247" i="2"/>
  <c r="U273" i="2"/>
  <c r="U281" i="2"/>
  <c r="S305" i="2"/>
  <c r="U305" i="2" s="1"/>
  <c r="U243" i="2"/>
  <c r="S300" i="2"/>
  <c r="U300" i="2" s="1"/>
  <c r="S303" i="2"/>
  <c r="U303" i="2" s="1"/>
  <c r="S313" i="2"/>
  <c r="U313" i="2" s="1"/>
  <c r="S315" i="2"/>
  <c r="U315" i="2" s="1"/>
  <c r="U241" i="2"/>
  <c r="U292" i="2"/>
  <c r="U288" i="2"/>
  <c r="U287" i="2"/>
  <c r="U260" i="2"/>
  <c r="U284" i="2"/>
  <c r="S304" i="2"/>
  <c r="U304" i="2" s="1"/>
  <c r="U255" i="2"/>
  <c r="U295" i="2"/>
  <c r="U279" i="2"/>
  <c r="U264" i="2"/>
  <c r="U261" i="2"/>
  <c r="U262" i="2"/>
  <c r="U249" i="2"/>
  <c r="U280" i="2"/>
  <c r="U272" i="2"/>
  <c r="U276" i="2"/>
  <c r="U291" i="2"/>
  <c r="U259" i="2"/>
  <c r="U268" i="2"/>
  <c r="U256" i="2"/>
  <c r="S311" i="2"/>
  <c r="U311" i="2" s="1"/>
  <c r="U239" i="2"/>
  <c r="U258" i="2"/>
  <c r="S312" i="2"/>
  <c r="U312" i="2" s="1"/>
  <c r="U271" i="2"/>
  <c r="S299" i="2"/>
  <c r="U299" i="2" s="1"/>
  <c r="U283" i="2"/>
  <c r="U257" i="2"/>
  <c r="U251" i="2"/>
  <c r="U246" i="2"/>
  <c r="U296" i="2"/>
  <c r="U254" i="2"/>
  <c r="S297" i="2"/>
  <c r="U297" i="2" s="1"/>
  <c r="U265" i="2"/>
  <c r="P155" i="2"/>
  <c r="R155" i="2" s="1"/>
  <c r="P145" i="2"/>
  <c r="R145" i="2" s="1"/>
  <c r="P125" i="2"/>
  <c r="R125" i="2" s="1"/>
  <c r="P104" i="2"/>
  <c r="R104" i="2" s="1"/>
  <c r="P102" i="2"/>
  <c r="R102" i="2" s="1"/>
  <c r="P9" i="2"/>
  <c r="R9" i="2" s="1"/>
  <c r="P2" i="2"/>
  <c r="R2" i="2" s="1"/>
  <c r="S2" i="2" s="1"/>
  <c r="S3" i="2" s="1"/>
  <c r="CJ3" i="2" l="1"/>
  <c r="AM3" i="2"/>
  <c r="BT3" i="2"/>
  <c r="BC3" i="2"/>
  <c r="S4" i="2"/>
  <c r="U3" i="2"/>
  <c r="U2" i="2"/>
  <c r="S5" i="2" l="1"/>
  <c r="CJ4" i="2"/>
  <c r="AM4" i="2"/>
  <c r="BT4" i="2"/>
  <c r="BC4" i="2"/>
  <c r="U4" i="2"/>
  <c r="BC5" i="2" l="1"/>
  <c r="CJ5" i="2"/>
  <c r="BT5" i="2"/>
  <c r="AM5" i="2"/>
  <c r="S6" i="2"/>
  <c r="U5" i="2"/>
  <c r="BC6" i="2" l="1"/>
  <c r="AM6" i="2"/>
  <c r="BT6" i="2"/>
  <c r="CJ6" i="2"/>
  <c r="S7" i="2"/>
  <c r="U6" i="2"/>
  <c r="BC7" i="2" l="1"/>
  <c r="CJ7" i="2"/>
  <c r="AM7" i="2"/>
  <c r="BT7" i="2"/>
  <c r="S8" i="2"/>
  <c r="U7" i="2"/>
  <c r="BT8" i="2" l="1"/>
  <c r="BC8" i="2"/>
  <c r="AM8" i="2"/>
  <c r="CJ8" i="2"/>
  <c r="S9" i="2"/>
  <c r="U8" i="2"/>
  <c r="BT9" i="2" l="1"/>
  <c r="BC9" i="2"/>
  <c r="AM9" i="2"/>
  <c r="CJ9" i="2"/>
  <c r="U9" i="2"/>
  <c r="S10" i="2"/>
  <c r="AM10" i="2" l="1"/>
  <c r="BT10" i="2"/>
  <c r="BC10" i="2"/>
  <c r="CJ10" i="2"/>
  <c r="U10" i="2"/>
  <c r="S11" i="2"/>
  <c r="CJ11" i="2" l="1"/>
  <c r="AM11" i="2"/>
  <c r="BT11" i="2"/>
  <c r="BC11" i="2"/>
  <c r="S12" i="2"/>
  <c r="U11" i="2"/>
  <c r="CJ12" i="2" l="1"/>
  <c r="AM12" i="2"/>
  <c r="BT12" i="2"/>
  <c r="BC12" i="2"/>
  <c r="S13" i="2"/>
  <c r="U12" i="2"/>
  <c r="BC13" i="2" l="1"/>
  <c r="CJ13" i="2"/>
  <c r="BT13" i="2"/>
  <c r="AM13" i="2"/>
  <c r="S14" i="2"/>
  <c r="U13" i="2"/>
  <c r="BC14" i="2" l="1"/>
  <c r="CJ14" i="2"/>
  <c r="AM14" i="2"/>
  <c r="BT14" i="2"/>
  <c r="S15" i="2"/>
  <c r="U14" i="2"/>
  <c r="U218" i="2"/>
  <c r="BC15" i="2" l="1"/>
  <c r="CJ15" i="2"/>
  <c r="AM15" i="2"/>
  <c r="BT15" i="2"/>
  <c r="S16" i="2"/>
  <c r="U15" i="2"/>
  <c r="U219" i="2"/>
  <c r="BT16" i="2" l="1"/>
  <c r="CJ16" i="2"/>
  <c r="BC16" i="2"/>
  <c r="AM16" i="2"/>
  <c r="S17" i="2"/>
  <c r="U16" i="2"/>
  <c r="U220" i="2"/>
  <c r="BT17" i="2" l="1"/>
  <c r="BC17" i="2"/>
  <c r="AM17" i="2"/>
  <c r="CJ17" i="2"/>
  <c r="U17" i="2"/>
  <c r="S18" i="2"/>
  <c r="U221" i="2"/>
  <c r="AM18" i="2" l="1"/>
  <c r="BT18" i="2"/>
  <c r="BC18" i="2"/>
  <c r="CJ18" i="2"/>
  <c r="S19" i="2"/>
  <c r="U18" i="2"/>
  <c r="U222" i="2"/>
  <c r="CJ19" i="2" l="1"/>
  <c r="AM19" i="2"/>
  <c r="BT19" i="2"/>
  <c r="BC19" i="2"/>
  <c r="S20" i="2"/>
  <c r="U19" i="2"/>
  <c r="U223" i="2"/>
  <c r="CJ20" i="2" l="1"/>
  <c r="AM20" i="2"/>
  <c r="BT20" i="2"/>
  <c r="BC20" i="2"/>
  <c r="U20" i="2"/>
  <c r="S21" i="2"/>
  <c r="U224" i="2"/>
  <c r="BC21" i="2" l="1"/>
  <c r="CJ21" i="2"/>
  <c r="BT21" i="2"/>
  <c r="AM21" i="2"/>
  <c r="S22" i="2"/>
  <c r="U21" i="2"/>
  <c r="U225" i="2"/>
  <c r="BC22" i="2" l="1"/>
  <c r="BT22" i="2"/>
  <c r="AM22" i="2"/>
  <c r="CJ22" i="2"/>
  <c r="S23" i="2"/>
  <c r="U22" i="2"/>
  <c r="U226" i="2"/>
  <c r="BC23" i="2" l="1"/>
  <c r="CJ23" i="2"/>
  <c r="BT23" i="2"/>
  <c r="AM23" i="2"/>
  <c r="S24" i="2"/>
  <c r="U23" i="2"/>
  <c r="U227" i="2"/>
  <c r="BT24" i="2" l="1"/>
  <c r="BC24" i="2"/>
  <c r="AM24" i="2"/>
  <c r="CJ24" i="2"/>
  <c r="S25" i="2"/>
  <c r="U24" i="2"/>
  <c r="U228" i="2"/>
  <c r="BT25" i="2" l="1"/>
  <c r="CJ25" i="2"/>
  <c r="BC25" i="2"/>
  <c r="AM25" i="2"/>
  <c r="S26" i="2"/>
  <c r="U25" i="2"/>
  <c r="U229" i="2"/>
  <c r="AM26" i="2" l="1"/>
  <c r="BT26" i="2"/>
  <c r="CJ26" i="2"/>
  <c r="BC26" i="2"/>
  <c r="S27" i="2"/>
  <c r="U26" i="2"/>
  <c r="U230" i="2"/>
  <c r="CJ27" i="2" l="1"/>
  <c r="AM27" i="2"/>
  <c r="BT27" i="2"/>
  <c r="BC27" i="2"/>
  <c r="U27" i="2"/>
  <c r="S28" i="2"/>
  <c r="U231" i="2"/>
  <c r="CJ28" i="2" l="1"/>
  <c r="AM28" i="2"/>
  <c r="BT28" i="2"/>
  <c r="BC28" i="2"/>
  <c r="U28" i="2"/>
  <c r="S29" i="2"/>
  <c r="U232" i="2"/>
  <c r="BC29" i="2" l="1"/>
  <c r="CJ29" i="2"/>
  <c r="AM29" i="2"/>
  <c r="BT29" i="2"/>
  <c r="S30" i="2"/>
  <c r="U29" i="2"/>
  <c r="U233" i="2"/>
  <c r="BC30" i="2" l="1"/>
  <c r="CJ30" i="2"/>
  <c r="BT30" i="2"/>
  <c r="AM30" i="2"/>
  <c r="S31" i="2"/>
  <c r="U30" i="2"/>
  <c r="U234" i="2"/>
  <c r="BC31" i="2" l="1"/>
  <c r="CJ31" i="2"/>
  <c r="AM31" i="2"/>
  <c r="BT31" i="2"/>
  <c r="S32" i="2"/>
  <c r="U31" i="2"/>
  <c r="U235" i="2"/>
  <c r="BT32" i="2" l="1"/>
  <c r="CJ32" i="2"/>
  <c r="BC32" i="2"/>
  <c r="AM32" i="2"/>
  <c r="S33" i="2"/>
  <c r="U32" i="2"/>
  <c r="U237" i="2"/>
  <c r="U236" i="2"/>
  <c r="BT33" i="2" l="1"/>
  <c r="CJ33" i="2"/>
  <c r="BC33" i="2"/>
  <c r="AM33" i="2"/>
  <c r="U33" i="2"/>
  <c r="S34" i="2"/>
  <c r="BT2" i="2"/>
  <c r="AM2" i="2"/>
  <c r="CJ2" i="2"/>
  <c r="BC2" i="2"/>
  <c r="AM34" i="2" l="1"/>
  <c r="BT34" i="2"/>
  <c r="CJ34" i="2"/>
  <c r="BC34" i="2"/>
  <c r="U34" i="2"/>
  <c r="S35" i="2"/>
  <c r="CJ35" i="2" l="1"/>
  <c r="AM35" i="2"/>
  <c r="BT35" i="2"/>
  <c r="BC35" i="2"/>
  <c r="U35" i="2"/>
  <c r="S36" i="2"/>
  <c r="CJ36" i="2" l="1"/>
  <c r="AM36" i="2"/>
  <c r="BT36" i="2"/>
  <c r="BC36" i="2"/>
  <c r="S37" i="2"/>
  <c r="U36" i="2"/>
  <c r="BC37" i="2" l="1"/>
  <c r="CJ37" i="2"/>
  <c r="BT37" i="2"/>
  <c r="AM37" i="2"/>
  <c r="S38" i="2"/>
  <c r="U37" i="2"/>
  <c r="BC38" i="2" l="1"/>
  <c r="BT38" i="2"/>
  <c r="CJ38" i="2"/>
  <c r="AM38" i="2"/>
  <c r="S39" i="2"/>
  <c r="U38" i="2"/>
  <c r="BC39" i="2" l="1"/>
  <c r="CJ39" i="2"/>
  <c r="BT39" i="2"/>
  <c r="AM39" i="2"/>
  <c r="S40" i="2"/>
  <c r="U39" i="2"/>
  <c r="BT40" i="2" l="1"/>
  <c r="CJ40" i="2"/>
  <c r="AM40" i="2"/>
  <c r="BC40" i="2"/>
  <c r="S41" i="2"/>
  <c r="U40" i="2"/>
  <c r="BT41" i="2" l="1"/>
  <c r="CJ41" i="2"/>
  <c r="BC41" i="2"/>
  <c r="AM41" i="2"/>
  <c r="U41" i="2"/>
  <c r="S42" i="2"/>
  <c r="AM42" i="2" l="1"/>
  <c r="BT42" i="2"/>
  <c r="BC42" i="2"/>
  <c r="CJ42" i="2"/>
  <c r="U42" i="2"/>
  <c r="S43" i="2"/>
  <c r="CJ43" i="2" l="1"/>
  <c r="AM43" i="2"/>
  <c r="BC43" i="2"/>
  <c r="BT43" i="2"/>
  <c r="U43" i="2"/>
  <c r="S44" i="2"/>
  <c r="CJ44" i="2" l="1"/>
  <c r="AM44" i="2"/>
  <c r="BT44" i="2"/>
  <c r="BC44" i="2"/>
  <c r="U44" i="2"/>
  <c r="S45" i="2"/>
  <c r="BC45" i="2" l="1"/>
  <c r="CJ45" i="2"/>
  <c r="AM45" i="2"/>
  <c r="BT45" i="2"/>
  <c r="S46" i="2"/>
  <c r="U45" i="2"/>
  <c r="BC46" i="2" l="1"/>
  <c r="CJ46" i="2"/>
  <c r="AM46" i="2"/>
  <c r="BT46" i="2"/>
  <c r="U46" i="2"/>
  <c r="S47" i="2"/>
  <c r="BC47" i="2" l="1"/>
  <c r="CJ47" i="2"/>
  <c r="AM47" i="2"/>
  <c r="BT47" i="2"/>
  <c r="S48" i="2"/>
  <c r="U47" i="2"/>
  <c r="BT48" i="2" l="1"/>
  <c r="CJ48" i="2"/>
  <c r="BC48" i="2"/>
  <c r="AM48" i="2"/>
  <c r="U48" i="2"/>
  <c r="S49" i="2"/>
  <c r="BT49" i="2" l="1"/>
  <c r="CJ49" i="2"/>
  <c r="BC49" i="2"/>
  <c r="AM49" i="2"/>
  <c r="U49" i="2"/>
  <c r="S50" i="2"/>
  <c r="AM50" i="2" l="1"/>
  <c r="BT50" i="2"/>
  <c r="CJ50" i="2"/>
  <c r="BC50" i="2"/>
  <c r="U50" i="2"/>
  <c r="S51" i="2"/>
  <c r="CJ51" i="2" l="1"/>
  <c r="AM51" i="2"/>
  <c r="BT51" i="2"/>
  <c r="BC51" i="2"/>
  <c r="S52" i="2"/>
  <c r="U51" i="2"/>
  <c r="CJ52" i="2" l="1"/>
  <c r="AM52" i="2"/>
  <c r="BT52" i="2"/>
  <c r="BC52" i="2"/>
  <c r="U52" i="2"/>
  <c r="S53" i="2"/>
  <c r="BC53" i="2" l="1"/>
  <c r="CJ53" i="2"/>
  <c r="BT53" i="2"/>
  <c r="AM53" i="2"/>
  <c r="U53" i="2"/>
  <c r="S54" i="2"/>
  <c r="BC54" i="2" l="1"/>
  <c r="BT54" i="2"/>
  <c r="CJ54" i="2"/>
  <c r="AM54" i="2"/>
  <c r="S55" i="2"/>
  <c r="U54" i="2"/>
  <c r="BC55" i="2" l="1"/>
  <c r="CJ55" i="2"/>
  <c r="BT55" i="2"/>
  <c r="AM55" i="2"/>
  <c r="S56" i="2"/>
  <c r="U55" i="2"/>
  <c r="BT56" i="2" l="1"/>
  <c r="BC56" i="2"/>
  <c r="AM56" i="2"/>
  <c r="CJ56" i="2"/>
  <c r="S57" i="2"/>
  <c r="U56" i="2"/>
  <c r="BT57" i="2" l="1"/>
  <c r="BC57" i="2"/>
  <c r="AM57" i="2"/>
  <c r="CJ57" i="2"/>
  <c r="S58" i="2"/>
  <c r="U57" i="2"/>
  <c r="AM58" i="2" l="1"/>
  <c r="BT58" i="2"/>
  <c r="BC58" i="2"/>
  <c r="CJ58" i="2"/>
  <c r="U58" i="2"/>
  <c r="S59" i="2"/>
  <c r="CJ59" i="2" l="1"/>
  <c r="AM59" i="2"/>
  <c r="BC59" i="2"/>
  <c r="BT59" i="2"/>
  <c r="U59" i="2"/>
  <c r="S60" i="2"/>
  <c r="CJ60" i="2" l="1"/>
  <c r="AM60" i="2"/>
  <c r="BT60" i="2"/>
  <c r="BC60" i="2"/>
  <c r="S61" i="2"/>
  <c r="U60" i="2"/>
  <c r="BC61" i="2" l="1"/>
  <c r="CJ61" i="2"/>
  <c r="AM61" i="2"/>
  <c r="BT61" i="2"/>
  <c r="U61" i="2"/>
  <c r="S62" i="2"/>
  <c r="BC62" i="2" l="1"/>
  <c r="CJ62" i="2"/>
  <c r="AM62" i="2"/>
  <c r="BT62" i="2"/>
  <c r="U62" i="2"/>
  <c r="S63" i="2"/>
  <c r="BC63" i="2" l="1"/>
  <c r="CJ63" i="2"/>
  <c r="AM63" i="2"/>
  <c r="BT63" i="2"/>
  <c r="U63" i="2"/>
  <c r="S64" i="2"/>
  <c r="BT64" i="2" l="1"/>
  <c r="CJ64" i="2"/>
  <c r="BC64" i="2"/>
  <c r="AM64" i="2"/>
  <c r="S65" i="2"/>
  <c r="U64" i="2"/>
  <c r="BT65" i="2" l="1"/>
  <c r="CJ65" i="2"/>
  <c r="BC65" i="2"/>
  <c r="AM65" i="2"/>
  <c r="S66" i="2"/>
  <c r="U65" i="2"/>
  <c r="BT66" i="2" l="1"/>
  <c r="CJ66" i="2"/>
  <c r="AM66" i="2"/>
  <c r="BC66" i="2"/>
  <c r="U66" i="2"/>
  <c r="S67" i="2"/>
  <c r="CJ67" i="2" l="1"/>
  <c r="BT67" i="2"/>
  <c r="BC67" i="2"/>
  <c r="AM67" i="2"/>
  <c r="U67" i="2"/>
  <c r="S68" i="2"/>
  <c r="CJ68" i="2" l="1"/>
  <c r="BT68" i="2"/>
  <c r="BC68" i="2"/>
  <c r="AM68" i="2"/>
  <c r="S69" i="2"/>
  <c r="U68" i="2"/>
  <c r="BC69" i="2" l="1"/>
  <c r="CJ69" i="2"/>
  <c r="BT69" i="2"/>
  <c r="AM69" i="2"/>
  <c r="S70" i="2"/>
  <c r="U69" i="2"/>
  <c r="BC70" i="2" l="1"/>
  <c r="BT70" i="2"/>
  <c r="AM70" i="2"/>
  <c r="CJ70" i="2"/>
  <c r="U70" i="2"/>
  <c r="S71" i="2"/>
  <c r="BC71" i="2" l="1"/>
  <c r="CJ71" i="2"/>
  <c r="BT71" i="2"/>
  <c r="AM71" i="2"/>
  <c r="S72" i="2"/>
  <c r="U71" i="2"/>
  <c r="BT72" i="2" l="1"/>
  <c r="BC72" i="2"/>
  <c r="CJ72" i="2"/>
  <c r="AM72" i="2"/>
  <c r="U72" i="2"/>
  <c r="S73" i="2"/>
  <c r="BT73" i="2" l="1"/>
  <c r="BC73" i="2"/>
  <c r="CJ73" i="2"/>
  <c r="AM73" i="2"/>
  <c r="U73" i="2"/>
  <c r="S74" i="2"/>
  <c r="BT74" i="2" l="1"/>
  <c r="BC74" i="2"/>
  <c r="AM74" i="2"/>
  <c r="CJ74" i="2"/>
  <c r="S75" i="2"/>
  <c r="U74" i="2"/>
  <c r="CJ75" i="2" l="1"/>
  <c r="AM75" i="2"/>
  <c r="BT75" i="2"/>
  <c r="BC75" i="2"/>
  <c r="U75" i="2"/>
  <c r="S76" i="2"/>
  <c r="CJ76" i="2" l="1"/>
  <c r="BT76" i="2"/>
  <c r="AM76" i="2"/>
  <c r="BC76" i="2"/>
  <c r="U76" i="2"/>
  <c r="S77" i="2"/>
  <c r="BC77" i="2" l="1"/>
  <c r="CJ77" i="2"/>
  <c r="AM77" i="2"/>
  <c r="BT77" i="2"/>
  <c r="S78" i="2"/>
  <c r="U77" i="2"/>
  <c r="BC78" i="2" l="1"/>
  <c r="CJ78" i="2"/>
  <c r="AM78" i="2"/>
  <c r="BT78" i="2"/>
  <c r="U78" i="2"/>
  <c r="S79" i="2"/>
  <c r="BC79" i="2" l="1"/>
  <c r="CJ79" i="2"/>
  <c r="AM79" i="2"/>
  <c r="BT79" i="2"/>
  <c r="S80" i="2"/>
  <c r="U79" i="2"/>
  <c r="BT80" i="2" l="1"/>
  <c r="CJ80" i="2"/>
  <c r="BC80" i="2"/>
  <c r="AM80" i="2"/>
  <c r="S81" i="2"/>
  <c r="U80" i="2"/>
  <c r="BT81" i="2" l="1"/>
  <c r="BC81" i="2"/>
  <c r="CJ81" i="2"/>
  <c r="AM81" i="2"/>
  <c r="U81" i="2"/>
  <c r="S82" i="2"/>
  <c r="BT82" i="2" l="1"/>
  <c r="BC82" i="2"/>
  <c r="CJ82" i="2"/>
  <c r="AM82" i="2"/>
  <c r="U82" i="2"/>
  <c r="S83" i="2"/>
  <c r="CJ83" i="2" l="1"/>
  <c r="BT83" i="2"/>
  <c r="AM83" i="2"/>
  <c r="BC83" i="2"/>
  <c r="S84" i="2"/>
  <c r="U83" i="2"/>
  <c r="CJ84" i="2" l="1"/>
  <c r="BT84" i="2"/>
  <c r="AM84" i="2"/>
  <c r="BC84" i="2"/>
  <c r="S85" i="2"/>
  <c r="U84" i="2"/>
  <c r="BC85" i="2" l="1"/>
  <c r="CJ85" i="2"/>
  <c r="BT85" i="2"/>
  <c r="AM85" i="2"/>
  <c r="S86" i="2"/>
  <c r="U85" i="2"/>
  <c r="BC86" i="2" l="1"/>
  <c r="BT86" i="2"/>
  <c r="AM86" i="2"/>
  <c r="CJ86" i="2"/>
  <c r="S87" i="2"/>
  <c r="U86" i="2"/>
  <c r="BC87" i="2" l="1"/>
  <c r="CJ87" i="2"/>
  <c r="BT87" i="2"/>
  <c r="AM87" i="2"/>
  <c r="S88" i="2"/>
  <c r="U87" i="2"/>
  <c r="BT88" i="2" l="1"/>
  <c r="BC88" i="2"/>
  <c r="CJ88" i="2"/>
  <c r="AM88" i="2"/>
  <c r="S89" i="2"/>
  <c r="U88" i="2"/>
  <c r="BT89" i="2" l="1"/>
  <c r="BC89" i="2"/>
  <c r="CJ89" i="2"/>
  <c r="AM89" i="2"/>
  <c r="U89" i="2"/>
  <c r="S90" i="2"/>
  <c r="BT90" i="2" l="1"/>
  <c r="AM90" i="2"/>
  <c r="BC90" i="2"/>
  <c r="CJ90" i="2"/>
  <c r="U90" i="2"/>
  <c r="S91" i="2"/>
  <c r="CJ91" i="2" l="1"/>
  <c r="AM91" i="2"/>
  <c r="BT91" i="2"/>
  <c r="BC91" i="2"/>
  <c r="S92" i="2"/>
  <c r="U91" i="2"/>
  <c r="CJ92" i="2" l="1"/>
  <c r="BT92" i="2"/>
  <c r="BC92" i="2"/>
  <c r="AM92" i="2"/>
  <c r="S93" i="2"/>
  <c r="U92" i="2"/>
  <c r="BC93" i="2" l="1"/>
  <c r="CJ93" i="2"/>
  <c r="AM93" i="2"/>
  <c r="BT93" i="2"/>
  <c r="S94" i="2"/>
  <c r="U93" i="2"/>
  <c r="BC94" i="2" l="1"/>
  <c r="CJ94" i="2"/>
  <c r="AM94" i="2"/>
  <c r="BT94" i="2"/>
  <c r="S95" i="2"/>
  <c r="U94" i="2"/>
  <c r="BC95" i="2" l="1"/>
  <c r="CJ95" i="2"/>
  <c r="AM95" i="2"/>
  <c r="BT95" i="2"/>
  <c r="S96" i="2"/>
  <c r="U95" i="2"/>
  <c r="BT96" i="2" l="1"/>
  <c r="CJ96" i="2"/>
  <c r="BC96" i="2"/>
  <c r="AM96" i="2"/>
  <c r="U96" i="2"/>
  <c r="S97" i="2"/>
  <c r="BT97" i="2" l="1"/>
  <c r="CJ97" i="2"/>
  <c r="BC97" i="2"/>
  <c r="AM97" i="2"/>
  <c r="S98" i="2"/>
  <c r="U97" i="2"/>
  <c r="BT98" i="2" l="1"/>
  <c r="CJ98" i="2"/>
  <c r="BC98" i="2"/>
  <c r="AM98" i="2"/>
  <c r="U98" i="2"/>
  <c r="S99" i="2"/>
  <c r="CJ99" i="2" l="1"/>
  <c r="BT99" i="2"/>
  <c r="AM99" i="2"/>
  <c r="BC99" i="2"/>
  <c r="U99" i="2"/>
  <c r="S100" i="2"/>
  <c r="CJ100" i="2" l="1"/>
  <c r="BT100" i="2"/>
  <c r="AM100" i="2"/>
  <c r="BC100" i="2"/>
  <c r="S101" i="2"/>
  <c r="U100" i="2"/>
  <c r="BC101" i="2" l="1"/>
  <c r="CJ101" i="2"/>
  <c r="BT101" i="2"/>
  <c r="AM101" i="2"/>
  <c r="S102" i="2"/>
  <c r="U101" i="2"/>
  <c r="BC102" i="2" l="1"/>
  <c r="BT102" i="2"/>
  <c r="AM102" i="2"/>
  <c r="CJ102" i="2"/>
  <c r="S103" i="2"/>
  <c r="U102" i="2"/>
  <c r="BC103" i="2" l="1"/>
  <c r="CJ103" i="2"/>
  <c r="BT103" i="2"/>
  <c r="AM103" i="2"/>
  <c r="S104" i="2"/>
  <c r="U103" i="2"/>
  <c r="BT104" i="2" l="1"/>
  <c r="CJ104" i="2"/>
  <c r="AM104" i="2"/>
  <c r="BC104" i="2"/>
  <c r="S105" i="2"/>
  <c r="U104" i="2"/>
  <c r="BT105" i="2" l="1"/>
  <c r="BC105" i="2"/>
  <c r="AM105" i="2"/>
  <c r="CJ105" i="2"/>
  <c r="U105" i="2"/>
  <c r="S106" i="2"/>
  <c r="BT106" i="2" l="1"/>
  <c r="BC106" i="2"/>
  <c r="AM106" i="2"/>
  <c r="CJ106" i="2"/>
  <c r="S107" i="2"/>
  <c r="U106" i="2"/>
  <c r="CJ107" i="2" l="1"/>
  <c r="AM107" i="2"/>
  <c r="BC107" i="2"/>
  <c r="BT107" i="2"/>
  <c r="S108" i="2"/>
  <c r="U107" i="2"/>
  <c r="CJ108" i="2" l="1"/>
  <c r="BT108" i="2"/>
  <c r="AM108" i="2"/>
  <c r="BC108" i="2"/>
  <c r="U108" i="2"/>
  <c r="S109" i="2"/>
  <c r="BC109" i="2" l="1"/>
  <c r="CJ109" i="2"/>
  <c r="AM109" i="2"/>
  <c r="BT109" i="2"/>
  <c r="U109" i="2"/>
  <c r="S110" i="2"/>
  <c r="BC110" i="2" l="1"/>
  <c r="CJ110" i="2"/>
  <c r="AM110" i="2"/>
  <c r="BT110" i="2"/>
  <c r="U110" i="2"/>
  <c r="S111" i="2"/>
  <c r="BC111" i="2" l="1"/>
  <c r="CJ111" i="2"/>
  <c r="AM111" i="2"/>
  <c r="BT111" i="2"/>
  <c r="S112" i="2"/>
  <c r="U111" i="2"/>
  <c r="BT112" i="2" l="1"/>
  <c r="CJ112" i="2"/>
  <c r="BC112" i="2"/>
  <c r="AM112" i="2"/>
  <c r="U112" i="2"/>
  <c r="S113" i="2"/>
  <c r="BT113" i="2" l="1"/>
  <c r="CJ113" i="2"/>
  <c r="BC113" i="2"/>
  <c r="AM113" i="2"/>
  <c r="U113" i="2"/>
  <c r="S114" i="2"/>
  <c r="BT114" i="2" l="1"/>
  <c r="CJ114" i="2"/>
  <c r="BC114" i="2"/>
  <c r="AM114" i="2"/>
  <c r="S115" i="2"/>
  <c r="U114" i="2"/>
  <c r="CJ115" i="2" l="1"/>
  <c r="BT115" i="2"/>
  <c r="AM115" i="2"/>
  <c r="BC115" i="2"/>
  <c r="S116" i="2"/>
  <c r="U115" i="2"/>
  <c r="CJ116" i="2" l="1"/>
  <c r="BT116" i="2"/>
  <c r="AM116" i="2"/>
  <c r="BC116" i="2"/>
  <c r="S117" i="2"/>
  <c r="U116" i="2"/>
  <c r="BC117" i="2" l="1"/>
  <c r="CJ117" i="2"/>
  <c r="BT117" i="2"/>
  <c r="AM117" i="2"/>
  <c r="S118" i="2"/>
  <c r="U117" i="2"/>
  <c r="BC118" i="2" l="1"/>
  <c r="BT118" i="2"/>
  <c r="AM118" i="2"/>
  <c r="CJ118" i="2"/>
  <c r="S119" i="2"/>
  <c r="U118" i="2"/>
  <c r="BC119" i="2" l="1"/>
  <c r="CJ119" i="2"/>
  <c r="BT119" i="2"/>
  <c r="AM119" i="2"/>
  <c r="S120" i="2"/>
  <c r="U119" i="2"/>
  <c r="BT120" i="2" l="1"/>
  <c r="BC120" i="2"/>
  <c r="CJ120" i="2"/>
  <c r="AM120" i="2"/>
  <c r="S121" i="2"/>
  <c r="U120" i="2"/>
  <c r="BT121" i="2" l="1"/>
  <c r="BC121" i="2"/>
  <c r="AM121" i="2"/>
  <c r="CJ121" i="2"/>
  <c r="S122" i="2"/>
  <c r="U121" i="2"/>
  <c r="BT122" i="2" l="1"/>
  <c r="BC122" i="2"/>
  <c r="AM122" i="2"/>
  <c r="CJ122" i="2"/>
  <c r="S123" i="2"/>
  <c r="U122" i="2"/>
  <c r="CJ123" i="2" l="1"/>
  <c r="AM123" i="2"/>
  <c r="BC123" i="2"/>
  <c r="BT123" i="2"/>
  <c r="S124" i="2"/>
  <c r="U123" i="2"/>
  <c r="CJ124" i="2" l="1"/>
  <c r="BT124" i="2"/>
  <c r="AM124" i="2"/>
  <c r="BC124" i="2"/>
  <c r="U124" i="2"/>
  <c r="S125" i="2"/>
  <c r="BC125" i="2" l="1"/>
  <c r="CJ125" i="2"/>
  <c r="AM125" i="2"/>
  <c r="BT125" i="2"/>
  <c r="U125" i="2"/>
  <c r="S126" i="2"/>
  <c r="BC126" i="2" l="1"/>
  <c r="CJ126" i="2"/>
  <c r="AM126" i="2"/>
  <c r="BT126" i="2"/>
  <c r="S127" i="2"/>
  <c r="U126" i="2"/>
  <c r="BC127" i="2" l="1"/>
  <c r="CJ127" i="2"/>
  <c r="AM127" i="2"/>
  <c r="BT127" i="2"/>
  <c r="S128" i="2"/>
  <c r="U127" i="2"/>
  <c r="BT128" i="2" l="1"/>
  <c r="CJ128" i="2"/>
  <c r="BC128" i="2"/>
  <c r="AM128" i="2"/>
  <c r="U128" i="2"/>
  <c r="S129" i="2"/>
  <c r="BT129" i="2" l="1"/>
  <c r="CJ129" i="2"/>
  <c r="BC129" i="2"/>
  <c r="AM129" i="2"/>
  <c r="U129" i="2"/>
  <c r="S130" i="2"/>
  <c r="BT130" i="2" l="1"/>
  <c r="CJ130" i="2"/>
  <c r="AM130" i="2"/>
  <c r="BC130" i="2"/>
  <c r="U130" i="2"/>
  <c r="S131" i="2"/>
  <c r="CJ131" i="2" l="1"/>
  <c r="BT131" i="2"/>
  <c r="BC131" i="2"/>
  <c r="AM131" i="2"/>
  <c r="U131" i="2"/>
  <c r="S132" i="2"/>
  <c r="CJ132" i="2" l="1"/>
  <c r="BT132" i="2"/>
  <c r="BC132" i="2"/>
  <c r="AM132" i="2"/>
  <c r="U132" i="2"/>
  <c r="S133" i="2"/>
  <c r="BC133" i="2" l="1"/>
  <c r="CJ133" i="2"/>
  <c r="BT133" i="2"/>
  <c r="AM133" i="2"/>
  <c r="S134" i="2"/>
  <c r="U133" i="2"/>
  <c r="BC134" i="2" l="1"/>
  <c r="BT134" i="2"/>
  <c r="AM134" i="2"/>
  <c r="CJ134" i="2"/>
  <c r="U134" i="2"/>
  <c r="S135" i="2"/>
  <c r="BC135" i="2" l="1"/>
  <c r="CJ135" i="2"/>
  <c r="BT135" i="2"/>
  <c r="AM135" i="2"/>
  <c r="U135" i="2"/>
  <c r="S136" i="2"/>
  <c r="BT136" i="2" l="1"/>
  <c r="CJ136" i="2"/>
  <c r="BC136" i="2"/>
  <c r="AM136" i="2"/>
  <c r="S137" i="2"/>
  <c r="U136" i="2"/>
  <c r="BT137" i="2" l="1"/>
  <c r="BC137" i="2"/>
  <c r="CJ137" i="2"/>
  <c r="AM137" i="2"/>
  <c r="S138" i="2"/>
  <c r="U137" i="2"/>
  <c r="BT138" i="2" l="1"/>
  <c r="BC138" i="2"/>
  <c r="AM138" i="2"/>
  <c r="CJ138" i="2"/>
  <c r="U138" i="2"/>
  <c r="S139" i="2"/>
  <c r="CJ139" i="2" l="1"/>
  <c r="AM139" i="2"/>
  <c r="BT139" i="2"/>
  <c r="BC139" i="2"/>
  <c r="S140" i="2"/>
  <c r="U139" i="2"/>
  <c r="CJ140" i="2" l="1"/>
  <c r="BT140" i="2"/>
  <c r="AM140" i="2"/>
  <c r="BC140" i="2"/>
  <c r="S141" i="2"/>
  <c r="U140" i="2"/>
  <c r="BC141" i="2" l="1"/>
  <c r="CJ141" i="2"/>
  <c r="AM141" i="2"/>
  <c r="BT141" i="2"/>
  <c r="U141" i="2"/>
  <c r="S142" i="2"/>
  <c r="BC142" i="2" l="1"/>
  <c r="CJ142" i="2"/>
  <c r="AM142" i="2"/>
  <c r="BT142" i="2"/>
  <c r="U142" i="2"/>
  <c r="S143" i="2"/>
  <c r="BC143" i="2" l="1"/>
  <c r="CJ143" i="2"/>
  <c r="AM143" i="2"/>
  <c r="BT143" i="2"/>
  <c r="U143" i="2"/>
  <c r="S144" i="2"/>
  <c r="BT144" i="2" l="1"/>
  <c r="CJ144" i="2"/>
  <c r="AM144" i="2"/>
  <c r="BC144" i="2"/>
  <c r="S145" i="2"/>
  <c r="U144" i="2"/>
  <c r="BT145" i="2" l="1"/>
  <c r="BC145" i="2"/>
  <c r="CJ145" i="2"/>
  <c r="AM145" i="2"/>
  <c r="S146" i="2"/>
  <c r="U145" i="2"/>
  <c r="BT146" i="2" l="1"/>
  <c r="BC146" i="2"/>
  <c r="CJ146" i="2"/>
  <c r="AM146" i="2"/>
  <c r="S147" i="2"/>
  <c r="U146" i="2"/>
  <c r="CJ147" i="2" l="1"/>
  <c r="BT147" i="2"/>
  <c r="AM147" i="2"/>
  <c r="BC147" i="2"/>
  <c r="S148" i="2"/>
  <c r="U147" i="2"/>
  <c r="CJ148" i="2" l="1"/>
  <c r="BT148" i="2"/>
  <c r="AM148" i="2"/>
  <c r="BC148" i="2"/>
  <c r="S149" i="2"/>
  <c r="U148" i="2"/>
  <c r="BC149" i="2" l="1"/>
  <c r="CJ149" i="2"/>
  <c r="AM149" i="2"/>
  <c r="BT149" i="2"/>
  <c r="U149" i="2"/>
  <c r="S150" i="2"/>
  <c r="BC150" i="2" l="1"/>
  <c r="BT150" i="2"/>
  <c r="AM150" i="2"/>
  <c r="CJ150" i="2"/>
  <c r="S151" i="2"/>
  <c r="U150" i="2"/>
  <c r="BC151" i="2" l="1"/>
  <c r="CJ151" i="2"/>
  <c r="BT151" i="2"/>
  <c r="AM151" i="2"/>
  <c r="S152" i="2"/>
  <c r="U151" i="2"/>
  <c r="BT152" i="2" l="1"/>
  <c r="CJ152" i="2"/>
  <c r="BC152" i="2"/>
  <c r="AM152" i="2"/>
  <c r="S153" i="2"/>
  <c r="U152" i="2"/>
  <c r="BT153" i="2" l="1"/>
  <c r="BC153" i="2"/>
  <c r="CJ153" i="2"/>
  <c r="AM153" i="2"/>
  <c r="U153" i="2"/>
  <c r="S154" i="2"/>
  <c r="BT154" i="2" l="1"/>
  <c r="BC154" i="2"/>
  <c r="CJ154" i="2"/>
  <c r="AM154" i="2"/>
  <c r="S155" i="2"/>
  <c r="U154" i="2"/>
  <c r="CJ155" i="2" l="1"/>
  <c r="AM155" i="2"/>
  <c r="BT155" i="2"/>
  <c r="BC155" i="2"/>
  <c r="S156" i="2"/>
  <c r="U155" i="2"/>
  <c r="CJ156" i="2" l="1"/>
  <c r="BT156" i="2"/>
  <c r="BC156" i="2"/>
  <c r="AM156" i="2"/>
  <c r="S157" i="2"/>
  <c r="U156" i="2"/>
  <c r="BC157" i="2" l="1"/>
  <c r="CJ157" i="2"/>
  <c r="AM157" i="2"/>
  <c r="BT157" i="2"/>
  <c r="S158" i="2"/>
  <c r="U157" i="2"/>
  <c r="BC158" i="2" l="1"/>
  <c r="CJ158" i="2"/>
  <c r="AM158" i="2"/>
  <c r="BT158" i="2"/>
  <c r="U158" i="2"/>
  <c r="S159" i="2"/>
  <c r="BC159" i="2" l="1"/>
  <c r="CJ159" i="2"/>
  <c r="AM159" i="2"/>
  <c r="BT159" i="2"/>
  <c r="U159" i="2"/>
  <c r="S160" i="2"/>
  <c r="BT160" i="2" l="1"/>
  <c r="CJ160" i="2"/>
  <c r="BC160" i="2"/>
  <c r="AM160" i="2"/>
  <c r="S161" i="2"/>
  <c r="U160" i="2"/>
  <c r="BT161" i="2" l="1"/>
  <c r="CJ161" i="2"/>
  <c r="BC161" i="2"/>
  <c r="AM161" i="2"/>
  <c r="U161" i="2"/>
  <c r="S162" i="2"/>
  <c r="BT162" i="2" l="1"/>
  <c r="CJ162" i="2"/>
  <c r="BC162" i="2"/>
  <c r="AM162" i="2"/>
  <c r="S163" i="2"/>
  <c r="U162" i="2"/>
  <c r="CJ163" i="2" l="1"/>
  <c r="BT163" i="2"/>
  <c r="AM163" i="2"/>
  <c r="BC163" i="2"/>
  <c r="U163" i="2"/>
  <c r="S164" i="2"/>
  <c r="CJ164" i="2" l="1"/>
  <c r="BT164" i="2"/>
  <c r="AM164" i="2"/>
  <c r="BC164" i="2"/>
  <c r="S165" i="2"/>
  <c r="U164" i="2"/>
  <c r="BC165" i="2" l="1"/>
  <c r="CJ165" i="2"/>
  <c r="AM165" i="2"/>
  <c r="BT165" i="2"/>
  <c r="U165" i="2"/>
  <c r="S166" i="2"/>
  <c r="BC166" i="2" l="1"/>
  <c r="BT166" i="2"/>
  <c r="AM166" i="2"/>
  <c r="CJ166" i="2"/>
  <c r="S167" i="2"/>
  <c r="U166" i="2"/>
  <c r="BC167" i="2" l="1"/>
  <c r="CJ167" i="2"/>
  <c r="BT167" i="2"/>
  <c r="AM167" i="2"/>
  <c r="S168" i="2"/>
  <c r="U167" i="2"/>
  <c r="BT168" i="2" l="1"/>
  <c r="CJ168" i="2"/>
  <c r="AM168" i="2"/>
  <c r="BC168" i="2"/>
  <c r="S169" i="2"/>
  <c r="U168" i="2"/>
  <c r="BT169" i="2" l="1"/>
  <c r="AM169" i="2"/>
  <c r="CJ169" i="2"/>
  <c r="BC169" i="2"/>
  <c r="S170" i="2"/>
  <c r="U169" i="2"/>
  <c r="BT170" i="2" l="1"/>
  <c r="BC170" i="2"/>
  <c r="AM170" i="2"/>
  <c r="CJ170" i="2"/>
  <c r="S171" i="2"/>
  <c r="U170" i="2"/>
  <c r="CJ171" i="2" l="1"/>
  <c r="AM171" i="2"/>
  <c r="BC171" i="2"/>
  <c r="BT171" i="2"/>
  <c r="S172" i="2"/>
  <c r="U171" i="2"/>
  <c r="CJ172" i="2" l="1"/>
  <c r="BT172" i="2"/>
  <c r="AM172" i="2"/>
  <c r="BC172" i="2"/>
  <c r="S173" i="2"/>
  <c r="U172" i="2"/>
  <c r="BC173" i="2" l="1"/>
  <c r="CJ173" i="2"/>
  <c r="AM173" i="2"/>
  <c r="BT173" i="2"/>
  <c r="S174" i="2"/>
  <c r="U173" i="2"/>
  <c r="BC174" i="2" l="1"/>
  <c r="CJ174" i="2"/>
  <c r="AM174" i="2"/>
  <c r="BT174" i="2"/>
  <c r="S175" i="2"/>
  <c r="U174" i="2"/>
  <c r="BC175" i="2" l="1"/>
  <c r="CJ175" i="2"/>
  <c r="AM175" i="2"/>
  <c r="BT175" i="2"/>
  <c r="S176" i="2"/>
  <c r="U175" i="2"/>
  <c r="BT176" i="2" l="1"/>
  <c r="CJ176" i="2"/>
  <c r="BC176" i="2"/>
  <c r="AM176" i="2"/>
  <c r="U176" i="2"/>
  <c r="S177" i="2"/>
  <c r="BT177" i="2" l="1"/>
  <c r="CJ177" i="2"/>
  <c r="BC177" i="2"/>
  <c r="AM177" i="2"/>
  <c r="U177" i="2"/>
  <c r="S178" i="2"/>
  <c r="BT178" i="2" l="1"/>
  <c r="CJ178" i="2"/>
  <c r="BC178" i="2"/>
  <c r="AM178" i="2"/>
  <c r="S179" i="2"/>
  <c r="U178" i="2"/>
  <c r="CJ179" i="2" l="1"/>
  <c r="BT179" i="2"/>
  <c r="AM179" i="2"/>
  <c r="BC179" i="2"/>
  <c r="S180" i="2"/>
  <c r="U179" i="2"/>
  <c r="CJ180" i="2" l="1"/>
  <c r="BT180" i="2"/>
  <c r="AM180" i="2"/>
  <c r="BC180" i="2"/>
  <c r="S181" i="2"/>
  <c r="U180" i="2"/>
  <c r="BC181" i="2" l="1"/>
  <c r="CJ181" i="2"/>
  <c r="BT181" i="2"/>
  <c r="AM181" i="2"/>
  <c r="S182" i="2"/>
  <c r="U181" i="2"/>
  <c r="BC182" i="2" l="1"/>
  <c r="BT182" i="2"/>
  <c r="AM182" i="2"/>
  <c r="CJ182" i="2"/>
  <c r="U182" i="2"/>
  <c r="S183" i="2"/>
  <c r="BC183" i="2" l="1"/>
  <c r="CJ183" i="2"/>
  <c r="BT183" i="2"/>
  <c r="AM183" i="2"/>
  <c r="S184" i="2"/>
  <c r="U183" i="2"/>
  <c r="BT184" i="2" l="1"/>
  <c r="BC184" i="2"/>
  <c r="CJ184" i="2"/>
  <c r="AM184" i="2"/>
  <c r="U184" i="2"/>
  <c r="S185" i="2"/>
  <c r="BT185" i="2" l="1"/>
  <c r="BC185" i="2"/>
  <c r="AM185" i="2"/>
  <c r="CJ185" i="2"/>
  <c r="S186" i="2"/>
  <c r="U185" i="2"/>
  <c r="BT186" i="2" l="1"/>
  <c r="BC186" i="2"/>
  <c r="AM186" i="2"/>
  <c r="CJ186" i="2"/>
  <c r="U186" i="2"/>
  <c r="S187" i="2"/>
  <c r="CJ187" i="2" l="1"/>
  <c r="AM187" i="2"/>
  <c r="BC187" i="2"/>
  <c r="BT187" i="2"/>
  <c r="U187" i="2"/>
  <c r="S188" i="2"/>
  <c r="CJ188" i="2" l="1"/>
  <c r="BT188" i="2"/>
  <c r="AM188" i="2"/>
  <c r="BC188" i="2"/>
  <c r="S189" i="2"/>
  <c r="U188" i="2"/>
  <c r="BC189" i="2" l="1"/>
  <c r="CJ189" i="2"/>
  <c r="AM189" i="2"/>
  <c r="BT189" i="2"/>
  <c r="S190" i="2"/>
  <c r="U189" i="2"/>
  <c r="BC190" i="2" l="1"/>
  <c r="CJ190" i="2"/>
  <c r="AM190" i="2"/>
  <c r="BT190" i="2"/>
  <c r="S191" i="2"/>
  <c r="U190" i="2"/>
  <c r="BC191" i="2" l="1"/>
  <c r="CJ191" i="2"/>
  <c r="AM191" i="2"/>
  <c r="BT191" i="2"/>
  <c r="S192" i="2"/>
  <c r="U191" i="2"/>
  <c r="BT192" i="2" l="1"/>
  <c r="CJ192" i="2"/>
  <c r="BC192" i="2"/>
  <c r="AM192" i="2"/>
  <c r="S193" i="2"/>
  <c r="U192" i="2"/>
  <c r="BT193" i="2" l="1"/>
  <c r="CJ193" i="2"/>
  <c r="BC193" i="2"/>
  <c r="AM193" i="2"/>
  <c r="U193" i="2"/>
  <c r="S194" i="2"/>
  <c r="BT194" i="2" l="1"/>
  <c r="CJ194" i="2"/>
  <c r="AM194" i="2"/>
  <c r="BC194" i="2"/>
  <c r="U194" i="2"/>
  <c r="S195" i="2"/>
  <c r="CJ195" i="2" l="1"/>
  <c r="BT195" i="2"/>
  <c r="BC195" i="2"/>
  <c r="AM195" i="2"/>
  <c r="U195" i="2"/>
  <c r="S196" i="2"/>
  <c r="CJ196" i="2" l="1"/>
  <c r="AM196" i="2"/>
  <c r="BT196" i="2"/>
  <c r="BC196" i="2"/>
  <c r="S197" i="2"/>
  <c r="U196" i="2"/>
  <c r="BC197" i="2" l="1"/>
  <c r="CJ197" i="2"/>
  <c r="AM197" i="2"/>
  <c r="BT197" i="2"/>
  <c r="S198" i="2"/>
  <c r="U197" i="2"/>
  <c r="BC198" i="2" l="1"/>
  <c r="BT198" i="2"/>
  <c r="AM198" i="2"/>
  <c r="CJ198" i="2"/>
  <c r="S199" i="2"/>
  <c r="U198" i="2"/>
  <c r="BC199" i="2" l="1"/>
  <c r="CJ199" i="2"/>
  <c r="BT199" i="2"/>
  <c r="AM199" i="2"/>
  <c r="S200" i="2"/>
  <c r="U199" i="2"/>
  <c r="BT200" i="2" l="1"/>
  <c r="BC200" i="2"/>
  <c r="CJ200" i="2"/>
  <c r="AM200" i="2"/>
  <c r="S201" i="2"/>
  <c r="U200" i="2"/>
  <c r="BT201" i="2" l="1"/>
  <c r="BC201" i="2"/>
  <c r="CJ201" i="2"/>
  <c r="AM201" i="2"/>
  <c r="U201" i="2"/>
  <c r="S202" i="2"/>
  <c r="BT202" i="2" l="1"/>
  <c r="BC202" i="2"/>
  <c r="AM202" i="2"/>
  <c r="CJ202" i="2"/>
  <c r="S203" i="2"/>
  <c r="U202" i="2"/>
  <c r="CJ203" i="2" l="1"/>
  <c r="AM203" i="2"/>
  <c r="BT203" i="2"/>
  <c r="BC203" i="2"/>
  <c r="S204" i="2"/>
  <c r="U203" i="2"/>
  <c r="CJ204" i="2" l="1"/>
  <c r="AM204" i="2"/>
  <c r="BT204" i="2"/>
  <c r="BC204" i="2"/>
  <c r="S205" i="2"/>
  <c r="U204" i="2"/>
  <c r="U205" i="2" l="1"/>
  <c r="BC205" i="2"/>
  <c r="CJ205" i="2"/>
  <c r="AM205" i="2"/>
  <c r="S206" i="2"/>
  <c r="BT205" i="2"/>
  <c r="BT206" i="2" l="1"/>
  <c r="CJ206" i="2"/>
  <c r="AM206" i="2"/>
  <c r="BC206" i="2"/>
  <c r="S207" i="2"/>
  <c r="U206" i="2"/>
  <c r="BC207" i="2" l="1"/>
  <c r="BT207" i="2"/>
  <c r="AM207" i="2"/>
  <c r="CJ207" i="2"/>
  <c r="U207" i="2"/>
  <c r="S208" i="2"/>
  <c r="AM208" i="2" l="1"/>
  <c r="BC208" i="2"/>
  <c r="BT208" i="2"/>
  <c r="S209" i="2"/>
  <c r="CJ208" i="2"/>
  <c r="U208" i="2"/>
  <c r="BT209" i="2" l="1"/>
  <c r="CJ209" i="2"/>
  <c r="S210" i="2"/>
  <c r="AM209" i="2"/>
  <c r="U209" i="2"/>
  <c r="BC209" i="2"/>
  <c r="S211" i="2" l="1"/>
  <c r="AM210" i="2"/>
  <c r="U210" i="2"/>
  <c r="CJ210" i="2"/>
  <c r="BT210" i="2"/>
  <c r="BC210" i="2"/>
  <c r="S212" i="2" l="1"/>
  <c r="CJ211" i="2"/>
  <c r="BC211" i="2"/>
  <c r="AM211" i="2"/>
  <c r="BT211" i="2"/>
  <c r="U211" i="2"/>
  <c r="U212" i="2" l="1"/>
  <c r="BT212" i="2"/>
  <c r="CJ212" i="2"/>
  <c r="BC212" i="2"/>
  <c r="AM212" i="2"/>
  <c r="CJ213" i="2" l="1"/>
  <c r="AM213" i="2"/>
  <c r="BC213" i="2"/>
  <c r="BT213" i="2"/>
  <c r="CJ214" i="2" l="1"/>
  <c r="BT214" i="2"/>
  <c r="BC214" i="2"/>
  <c r="AM214" i="2"/>
</calcChain>
</file>

<file path=xl/sharedStrings.xml><?xml version="1.0" encoding="utf-8"?>
<sst xmlns="http://schemas.openxmlformats.org/spreadsheetml/2006/main" count="1300" uniqueCount="120">
  <si>
    <t>Strategy</t>
  </si>
  <si>
    <t>ENTRATA</t>
  </si>
  <si>
    <t>USCITA</t>
  </si>
  <si>
    <t>DIFF.</t>
  </si>
  <si>
    <t>S/L</t>
  </si>
  <si>
    <t>SIZE</t>
  </si>
  <si>
    <t>Risultato</t>
  </si>
  <si>
    <t>PIPS</t>
  </si>
  <si>
    <t>PROFIT/LOSS</t>
  </si>
  <si>
    <t>Valore pip</t>
  </si>
  <si>
    <t>SCALARE</t>
  </si>
  <si>
    <t>Totale PIPS</t>
  </si>
  <si>
    <t>TOTALE</t>
  </si>
  <si>
    <t>94a)DR</t>
  </si>
  <si>
    <t>USDJPY</t>
  </si>
  <si>
    <t>LONG</t>
  </si>
  <si>
    <t>minilotto</t>
  </si>
  <si>
    <t>93b)DR</t>
  </si>
  <si>
    <t>EURNZD</t>
  </si>
  <si>
    <t>93c)DR</t>
  </si>
  <si>
    <t>94b)DR</t>
  </si>
  <si>
    <t>USDYPY</t>
  </si>
  <si>
    <t>TD</t>
  </si>
  <si>
    <t>AUDUSD</t>
  </si>
  <si>
    <t>95DR</t>
  </si>
  <si>
    <t>AUDCAD</t>
  </si>
  <si>
    <t>SHORT</t>
  </si>
  <si>
    <t>96a)bha</t>
  </si>
  <si>
    <t>CADCHF</t>
  </si>
  <si>
    <t>96b)bha</t>
  </si>
  <si>
    <t>97a)DR</t>
  </si>
  <si>
    <t>NZDCAD</t>
  </si>
  <si>
    <t>97b)DR</t>
  </si>
  <si>
    <t>98)DR</t>
  </si>
  <si>
    <t>GBPUSD</t>
  </si>
  <si>
    <t>100a)bha</t>
  </si>
  <si>
    <t>100b)bha</t>
  </si>
  <si>
    <t>101)DR</t>
  </si>
  <si>
    <t>USDCAD</t>
  </si>
  <si>
    <t>NZDJPY</t>
  </si>
  <si>
    <t>AD</t>
  </si>
  <si>
    <t>EURAUD</t>
  </si>
  <si>
    <t>99)DR</t>
  </si>
  <si>
    <t>EURJPY</t>
  </si>
  <si>
    <t>102)DR</t>
  </si>
  <si>
    <t>EURCAD</t>
  </si>
  <si>
    <t>CHFJPY</t>
  </si>
  <si>
    <t>103b)bHA</t>
  </si>
  <si>
    <t>NZDCHF</t>
  </si>
  <si>
    <t>103a)bHA</t>
  </si>
  <si>
    <t>104) DR</t>
  </si>
  <si>
    <t>AUDNZD</t>
  </si>
  <si>
    <t>NZDUSD</t>
  </si>
  <si>
    <t>CADJPY</t>
  </si>
  <si>
    <t>105a) DR</t>
  </si>
  <si>
    <t>105b) DR</t>
  </si>
  <si>
    <t>106a) bHA</t>
  </si>
  <si>
    <t>105c) DR</t>
  </si>
  <si>
    <t>107) bHA</t>
  </si>
  <si>
    <t>106b) bHA</t>
  </si>
  <si>
    <t>GBPJPY</t>
  </si>
  <si>
    <t>GBPAUD</t>
  </si>
  <si>
    <t>USDCHF</t>
  </si>
  <si>
    <t>GBPNZD</t>
  </si>
  <si>
    <t>rischio 1%</t>
  </si>
  <si>
    <t>rischio 2%</t>
  </si>
  <si>
    <t>rischio 3%</t>
  </si>
  <si>
    <t>rischio 5%</t>
  </si>
  <si>
    <t>108a) bHA</t>
  </si>
  <si>
    <t>108b) bHA</t>
  </si>
  <si>
    <t>108c) bHA</t>
  </si>
  <si>
    <t>109a) DR</t>
  </si>
  <si>
    <t>110a) DR</t>
  </si>
  <si>
    <t>110b) DR</t>
  </si>
  <si>
    <t>111 Retest</t>
  </si>
  <si>
    <t>112a) bHA</t>
  </si>
  <si>
    <t>112b) bHA</t>
  </si>
  <si>
    <t>113 bHAg</t>
  </si>
  <si>
    <t>114a) bHA</t>
  </si>
  <si>
    <t>EURUSD</t>
  </si>
  <si>
    <t>115a)bHA</t>
  </si>
  <si>
    <t>116a) bHA</t>
  </si>
  <si>
    <t>115b) bHA</t>
  </si>
  <si>
    <t>116b) bHA</t>
  </si>
  <si>
    <t>114b) bHA</t>
  </si>
  <si>
    <t>114c) bHA</t>
  </si>
  <si>
    <t>117a) bHA</t>
  </si>
  <si>
    <t>117b)bHA</t>
  </si>
  <si>
    <t>117c) bHA</t>
  </si>
  <si>
    <t>118a) DR</t>
  </si>
  <si>
    <t>118b) DR</t>
  </si>
  <si>
    <t>119a) bHA</t>
  </si>
  <si>
    <t>AUDJPY</t>
  </si>
  <si>
    <t>120a) bHA</t>
  </si>
  <si>
    <t>121) DR</t>
  </si>
  <si>
    <t>GBPCAD</t>
  </si>
  <si>
    <t>120b) bHA</t>
  </si>
  <si>
    <t>120c) bHA</t>
  </si>
  <si>
    <t>GD</t>
  </si>
  <si>
    <t>EURCHF</t>
  </si>
  <si>
    <t>a)GD</t>
  </si>
  <si>
    <t>b)GD</t>
  </si>
  <si>
    <t>a)BD</t>
  </si>
  <si>
    <t>b)BD</t>
  </si>
  <si>
    <t>EURGBP</t>
  </si>
  <si>
    <t>BD</t>
  </si>
  <si>
    <t>GBPCHF</t>
  </si>
  <si>
    <t>free</t>
  </si>
  <si>
    <t>DATA CHIUSURA</t>
  </si>
  <si>
    <t>STOP LOSS</t>
  </si>
  <si>
    <t>TARGET PROFIT</t>
  </si>
  <si>
    <t>DATA PUBBLICAZIONE</t>
  </si>
  <si>
    <t>DATA ENTRATA</t>
  </si>
  <si>
    <t>OPERAZIONE CANCELLATA</t>
  </si>
  <si>
    <t>op. cancellata</t>
  </si>
  <si>
    <t>CAMBIO/CROSS</t>
  </si>
  <si>
    <t>ZERO</t>
  </si>
  <si>
    <t>AUDCHF</t>
  </si>
  <si>
    <t>BD(a)</t>
  </si>
  <si>
    <t>BD(b)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</si>
</sst>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"/>
    <numFmt numFmtId="165" formatCode="0;[Red]\-0"/>
    <numFmt numFmtId="166" formatCode="0.00;[Red]\-0.00"/>
    <numFmt numFmtId="167" formatCode="d/m/yyyy"/>
    <numFmt numFmtId="168" formatCode="0.00000"/>
  </numFmts>
  <fonts count="20" x14ac:knownFonts="1">
    <font>
      <sz val="10"/>
      <color rgb="FF000000"/>
      <name val="Arial"/>
    </font>
    <font>
      <b/>
      <sz val="16"/>
      <color rgb="FF000000"/>
      <name val="Calibri"/>
      <family val="2"/>
    </font>
    <font>
      <sz val="10"/>
      <color theme="1"/>
      <name val="Calibri"/>
      <family val="2"/>
    </font>
    <font>
      <b/>
      <sz val="14"/>
      <color rgb="FF000000"/>
      <name val="Calibri"/>
      <family val="2"/>
    </font>
    <font>
      <b/>
      <sz val="16"/>
      <color rgb="FF000000"/>
      <name val="Arial"/>
      <family val="2"/>
    </font>
    <font>
      <b/>
      <sz val="16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b/>
      <sz val="12"/>
      <color rgb="FF00B050"/>
      <name val="Arial"/>
      <family val="2"/>
    </font>
    <font>
      <b/>
      <sz val="10"/>
      <color theme="1"/>
      <name val="Arial"/>
      <family val="2"/>
    </font>
    <font>
      <b/>
      <sz val="16"/>
      <color rgb="FF000000"/>
      <name val="Arial"/>
      <family val="2"/>
      <scheme val="major"/>
    </font>
    <font>
      <sz val="10"/>
      <color theme="1"/>
      <name val="Arial"/>
      <family val="2"/>
      <scheme val="major"/>
    </font>
    <font>
      <sz val="10"/>
      <name val="Arial"/>
      <family val="2"/>
      <scheme val="major"/>
    </font>
    <font>
      <sz val="10"/>
      <color rgb="FF000000"/>
      <name val="Arial"/>
      <family val="2"/>
      <scheme val="major"/>
    </font>
    <font>
      <sz val="11"/>
      <color theme="1"/>
      <name val="Arial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FFFF00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rgb="FFFFFF0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97"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165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66" fontId="2" fillId="0" borderId="1" xfId="0" applyNumberFormat="1" applyFont="1" applyBorder="1"/>
    <xf numFmtId="0" fontId="1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168" fontId="8" fillId="0" borderId="1" xfId="0" applyNumberFormat="1" applyFont="1" applyBorder="1" applyAlignment="1">
      <alignment horizontal="center"/>
    </xf>
    <xf numFmtId="0" fontId="8" fillId="2" borderId="1" xfId="0" applyFont="1" applyFill="1" applyBorder="1" applyAlignment="1">
      <alignment horizontal="right"/>
    </xf>
    <xf numFmtId="0" fontId="8" fillId="0" borderId="1" xfId="0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166" fontId="8" fillId="0" borderId="1" xfId="0" applyNumberFormat="1" applyFont="1" applyBorder="1" applyAlignment="1">
      <alignment horizontal="center"/>
    </xf>
    <xf numFmtId="166" fontId="8" fillId="0" borderId="0" xfId="0" applyNumberFormat="1" applyFont="1" applyAlignment="1">
      <alignment horizontal="right"/>
    </xf>
    <xf numFmtId="166" fontId="8" fillId="0" borderId="1" xfId="0" applyNumberFormat="1" applyFont="1" applyBorder="1" applyAlignment="1">
      <alignment horizontal="right"/>
    </xf>
    <xf numFmtId="2" fontId="8" fillId="3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4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2" fontId="8" fillId="0" borderId="1" xfId="0" applyNumberFormat="1" applyFont="1" applyBorder="1" applyAlignment="1">
      <alignment horizontal="center"/>
    </xf>
    <xf numFmtId="166" fontId="5" fillId="0" borderId="0" xfId="0" applyNumberFormat="1" applyFont="1" applyAlignment="1">
      <alignment horizontal="right"/>
    </xf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0" fillId="0" borderId="0" xfId="0" applyFont="1"/>
    <xf numFmtId="0" fontId="0" fillId="3" borderId="1" xfId="0" applyFill="1" applyBorder="1" applyAlignment="1">
      <alignment horizontal="center"/>
    </xf>
    <xf numFmtId="0" fontId="2" fillId="3" borderId="0" xfId="0" applyFont="1" applyFill="1"/>
    <xf numFmtId="0" fontId="0" fillId="2" borderId="1" xfId="0" applyFill="1" applyBorder="1" applyAlignment="1">
      <alignment horizontal="right"/>
    </xf>
    <xf numFmtId="0" fontId="10" fillId="2" borderId="1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2" fontId="8" fillId="0" borderId="3" xfId="0" applyNumberFormat="1" applyFont="1" applyBorder="1" applyAlignment="1">
      <alignment horizontal="center"/>
    </xf>
    <xf numFmtId="0" fontId="8" fillId="2" borderId="3" xfId="0" applyFont="1" applyFill="1" applyBorder="1" applyAlignment="1">
      <alignment horizontal="right"/>
    </xf>
    <xf numFmtId="166" fontId="14" fillId="0" borderId="0" xfId="0" applyNumberFormat="1" applyFont="1" applyAlignment="1">
      <alignment horizontal="right"/>
    </xf>
    <xf numFmtId="0" fontId="8" fillId="2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167" fontId="6" fillId="5" borderId="1" xfId="0" applyNumberFormat="1" applyFont="1" applyFill="1" applyBorder="1" applyAlignment="1">
      <alignment horizontal="center"/>
    </xf>
    <xf numFmtId="167" fontId="6" fillId="5" borderId="2" xfId="0" applyNumberFormat="1" applyFont="1" applyFill="1" applyBorder="1" applyAlignment="1">
      <alignment horizontal="center"/>
    </xf>
    <xf numFmtId="0" fontId="2" fillId="4" borderId="0" xfId="0" applyFont="1" applyFill="1"/>
    <xf numFmtId="0" fontId="0" fillId="4" borderId="0" xfId="0" applyFill="1"/>
    <xf numFmtId="0" fontId="1" fillId="4" borderId="1" xfId="0" applyFont="1" applyFill="1" applyBorder="1" applyAlignment="1">
      <alignment horizontal="center"/>
    </xf>
    <xf numFmtId="167" fontId="7" fillId="5" borderId="1" xfId="0" applyNumberFormat="1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167" fontId="7" fillId="5" borderId="3" xfId="0" applyNumberFormat="1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167" fontId="13" fillId="5" borderId="1" xfId="0" applyNumberFormat="1" applyFont="1" applyFill="1" applyBorder="1" applyAlignment="1">
      <alignment horizontal="center"/>
    </xf>
    <xf numFmtId="167" fontId="6" fillId="7" borderId="1" xfId="0" applyNumberFormat="1" applyFont="1" applyFill="1" applyBorder="1" applyAlignment="1">
      <alignment horizontal="center"/>
    </xf>
    <xf numFmtId="164" fontId="8" fillId="7" borderId="1" xfId="0" applyNumberFormat="1" applyFont="1" applyFill="1" applyBorder="1" applyAlignment="1">
      <alignment horizontal="center"/>
    </xf>
    <xf numFmtId="167" fontId="6" fillId="7" borderId="2" xfId="0" applyNumberFormat="1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2" fillId="6" borderId="0" xfId="0" applyFont="1" applyFill="1"/>
    <xf numFmtId="0" fontId="0" fillId="6" borderId="0" xfId="0" applyFill="1"/>
    <xf numFmtId="0" fontId="1" fillId="6" borderId="1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6" fillId="5" borderId="1" xfId="0" applyNumberFormat="1" applyFont="1" applyFill="1" applyBorder="1" applyAlignment="1">
      <alignment horizontal="center"/>
    </xf>
    <xf numFmtId="0" fontId="6" fillId="5" borderId="3" xfId="0" applyNumberFormat="1" applyFont="1" applyFill="1" applyBorder="1" applyAlignment="1">
      <alignment horizontal="center"/>
    </xf>
    <xf numFmtId="164" fontId="6" fillId="5" borderId="1" xfId="0" applyNumberFormat="1" applyFont="1" applyFill="1" applyBorder="1" applyAlignment="1">
      <alignment horizontal="center"/>
    </xf>
    <xf numFmtId="164" fontId="2" fillId="4" borderId="0" xfId="0" applyNumberFormat="1" applyFont="1" applyFill="1"/>
    <xf numFmtId="164" fontId="0" fillId="4" borderId="0" xfId="0" applyNumberFormat="1" applyFill="1"/>
    <xf numFmtId="164" fontId="8" fillId="2" borderId="1" xfId="0" applyNumberFormat="1" applyFont="1" applyFill="1" applyBorder="1" applyAlignment="1">
      <alignment horizontal="center"/>
    </xf>
    <xf numFmtId="164" fontId="2" fillId="0" borderId="0" xfId="0" applyNumberFormat="1" applyFont="1"/>
    <xf numFmtId="164" fontId="0" fillId="0" borderId="0" xfId="0" applyNumberFormat="1"/>
    <xf numFmtId="0" fontId="0" fillId="8" borderId="0" xfId="0" applyFill="1"/>
    <xf numFmtId="164" fontId="1" fillId="4" borderId="1" xfId="0" applyNumberFormat="1" applyFont="1" applyFill="1" applyBorder="1" applyAlignment="1">
      <alignment horizontal="center"/>
    </xf>
    <xf numFmtId="164" fontId="1" fillId="6" borderId="1" xfId="0" applyNumberFormat="1" applyFont="1" applyFill="1" applyBorder="1" applyAlignment="1">
      <alignment horizontal="center"/>
    </xf>
    <xf numFmtId="164" fontId="1" fillId="8" borderId="1" xfId="0" applyNumberFormat="1" applyFont="1" applyFill="1" applyBorder="1" applyAlignment="1">
      <alignment horizontal="right"/>
    </xf>
    <xf numFmtId="0" fontId="1" fillId="8" borderId="1" xfId="0" applyFont="1" applyFill="1" applyBorder="1" applyAlignment="1">
      <alignment horizontal="center"/>
    </xf>
    <xf numFmtId="164" fontId="1" fillId="8" borderId="1" xfId="0" applyNumberFormat="1" applyFont="1" applyFill="1" applyBorder="1" applyAlignment="1">
      <alignment horizontal="center"/>
    </xf>
    <xf numFmtId="167" fontId="6" fillId="9" borderId="1" xfId="0" applyNumberFormat="1" applyFont="1" applyFill="1" applyBorder="1" applyAlignment="1">
      <alignment horizontal="center"/>
    </xf>
    <xf numFmtId="164" fontId="15" fillId="6" borderId="1" xfId="0" applyNumberFormat="1" applyFont="1" applyFill="1" applyBorder="1" applyAlignment="1">
      <alignment horizontal="center"/>
    </xf>
    <xf numFmtId="164" fontId="16" fillId="7" borderId="1" xfId="0" applyNumberFormat="1" applyFont="1" applyFill="1" applyBorder="1" applyAlignment="1">
      <alignment horizontal="center"/>
    </xf>
    <xf numFmtId="164" fontId="17" fillId="7" borderId="1" xfId="0" applyNumberFormat="1" applyFont="1" applyFill="1" applyBorder="1" applyAlignment="1">
      <alignment horizontal="center"/>
    </xf>
    <xf numFmtId="164" fontId="16" fillId="7" borderId="3" xfId="0" applyNumberFormat="1" applyFont="1" applyFill="1" applyBorder="1" applyAlignment="1">
      <alignment horizontal="center"/>
    </xf>
    <xf numFmtId="4" fontId="16" fillId="7" borderId="1" xfId="0" applyNumberFormat="1" applyFont="1" applyFill="1" applyBorder="1" applyAlignment="1">
      <alignment horizontal="center"/>
    </xf>
    <xf numFmtId="0" fontId="16" fillId="7" borderId="1" xfId="0" applyFont="1" applyFill="1" applyBorder="1" applyAlignment="1">
      <alignment horizontal="center"/>
    </xf>
    <xf numFmtId="0" fontId="18" fillId="7" borderId="1" xfId="0" applyFont="1" applyFill="1" applyBorder="1" applyAlignment="1">
      <alignment horizontal="center"/>
    </xf>
    <xf numFmtId="0" fontId="16" fillId="6" borderId="0" xfId="0" applyFont="1" applyFill="1"/>
    <xf numFmtId="0" fontId="18" fillId="6" borderId="0" xfId="0" applyFont="1" applyFill="1"/>
    <xf numFmtId="164" fontId="16" fillId="2" borderId="1" xfId="0" applyNumberFormat="1" applyFont="1" applyFill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14" fontId="6" fillId="7" borderId="1" xfId="0" applyNumberFormat="1" applyFont="1" applyFill="1" applyBorder="1" applyAlignment="1">
      <alignment horizontal="center"/>
    </xf>
    <xf numFmtId="164" fontId="19" fillId="2" borderId="1" xfId="0" applyNumberFormat="1" applyFont="1" applyFill="1" applyBorder="1" applyAlignment="1">
      <alignment horizontal="center"/>
    </xf>
    <xf numFmtId="168" fontId="8" fillId="0" borderId="4" xfId="0" applyNumberFormat="1" applyFont="1" applyFill="1" applyBorder="1" applyAlignment="1">
      <alignment horizontal="center"/>
    </xf>
    <xf numFmtId="0" fontId="0" fillId="8" borderId="0" xfId="0" applyFill="1" applyAlignment="1">
      <alignment horizontal="center"/>
    </xf>
    <xf numFmtId="164" fontId="19" fillId="2" borderId="4" xfId="0" applyNumberFormat="1" applyFont="1" applyFill="1" applyBorder="1" applyAlignment="1">
      <alignment horizontal="center"/>
    </xf>
    <xf numFmtId="0" fontId="2" fillId="2" borderId="4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rischio 0,5%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EC-4A2D-B65B-7A7B1F864A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9401960"/>
        <c:axId val="339400784"/>
      </c:lineChart>
      <c:catAx>
        <c:axId val="33940196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39400784"/>
        <c:crosses val="autoZero"/>
        <c:auto val="1"/>
        <c:lblAlgn val="ctr"/>
        <c:lblOffset val="100"/>
        <c:noMultiLvlLbl val="0"/>
      </c:catAx>
      <c:valAx>
        <c:axId val="339400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39401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Rischio 5%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40-4718-8574-2208B79C5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1388048"/>
        <c:axId val="341388440"/>
      </c:lineChart>
      <c:catAx>
        <c:axId val="34138804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41388440"/>
        <c:crosses val="autoZero"/>
        <c:auto val="1"/>
        <c:lblAlgn val="ctr"/>
        <c:lblOffset val="100"/>
        <c:noMultiLvlLbl val="0"/>
      </c:catAx>
      <c:valAx>
        <c:axId val="341388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41388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rischio 0,5%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1188733304852974E-2"/>
          <c:y val="4.2138361263865103E-2"/>
          <c:w val="0.94537606491422221"/>
          <c:h val="0.92697479181251019"/>
        </c:manualLayout>
      </c:layout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'Track Record'!$U$2:$U$217</c:f>
              <c:numCache>
                <c:formatCode>0.00;[Red]\-0.00</c:formatCode>
                <c:ptCount val="216"/>
                <c:pt idx="0">
                  <c:v>10010</c:v>
                </c:pt>
                <c:pt idx="1">
                  <c:v>10034.64</c:v>
                </c:pt>
                <c:pt idx="2">
                  <c:v>10077.759999999998</c:v>
                </c:pt>
                <c:pt idx="3">
                  <c:v>10077.759999999998</c:v>
                </c:pt>
                <c:pt idx="4">
                  <c:v>10142.499999999998</c:v>
                </c:pt>
                <c:pt idx="5">
                  <c:v>10096.419999999998</c:v>
                </c:pt>
                <c:pt idx="6">
                  <c:v>10115.019999999999</c:v>
                </c:pt>
                <c:pt idx="7">
                  <c:v>10115.019999999999</c:v>
                </c:pt>
                <c:pt idx="8">
                  <c:v>10126.219999999999</c:v>
                </c:pt>
                <c:pt idx="9">
                  <c:v>10144.459999999999</c:v>
                </c:pt>
                <c:pt idx="10">
                  <c:v>10172.509999999998</c:v>
                </c:pt>
                <c:pt idx="11">
                  <c:v>10189.869999999999</c:v>
                </c:pt>
                <c:pt idx="12">
                  <c:v>10189.869999999999</c:v>
                </c:pt>
                <c:pt idx="13">
                  <c:v>10128.046</c:v>
                </c:pt>
                <c:pt idx="14">
                  <c:v>10107.116</c:v>
                </c:pt>
                <c:pt idx="15">
                  <c:v>10152.996000000001</c:v>
                </c:pt>
                <c:pt idx="16">
                  <c:v>10225.206</c:v>
                </c:pt>
                <c:pt idx="17">
                  <c:v>10225.206</c:v>
                </c:pt>
                <c:pt idx="18">
                  <c:v>10217.206</c:v>
                </c:pt>
                <c:pt idx="19">
                  <c:v>10220.405999999999</c:v>
                </c:pt>
                <c:pt idx="20">
                  <c:v>10186.245999999999</c:v>
                </c:pt>
                <c:pt idx="21">
                  <c:v>10186.245999999999</c:v>
                </c:pt>
                <c:pt idx="22">
                  <c:v>10182.965999999999</c:v>
                </c:pt>
                <c:pt idx="23">
                  <c:v>10155.995999999999</c:v>
                </c:pt>
                <c:pt idx="24">
                  <c:v>10122.516</c:v>
                </c:pt>
                <c:pt idx="25">
                  <c:v>10078.036</c:v>
                </c:pt>
                <c:pt idx="26">
                  <c:v>10078.036</c:v>
                </c:pt>
                <c:pt idx="27">
                  <c:v>10186.835999999999</c:v>
                </c:pt>
                <c:pt idx="28">
                  <c:v>10287.636</c:v>
                </c:pt>
                <c:pt idx="29">
                  <c:v>10367.635999999999</c:v>
                </c:pt>
                <c:pt idx="30">
                  <c:v>10382.036</c:v>
                </c:pt>
                <c:pt idx="31">
                  <c:v>10394.276</c:v>
                </c:pt>
                <c:pt idx="32">
                  <c:v>10417.061</c:v>
                </c:pt>
                <c:pt idx="33">
                  <c:v>10437.985999999999</c:v>
                </c:pt>
                <c:pt idx="34">
                  <c:v>10443.866</c:v>
                </c:pt>
                <c:pt idx="35">
                  <c:v>10460.791999999999</c:v>
                </c:pt>
                <c:pt idx="36">
                  <c:v>10412.575999999999</c:v>
                </c:pt>
                <c:pt idx="37">
                  <c:v>10417.696</c:v>
                </c:pt>
                <c:pt idx="38">
                  <c:v>10366.495999999999</c:v>
                </c:pt>
                <c:pt idx="39">
                  <c:v>10364.096</c:v>
                </c:pt>
                <c:pt idx="40">
                  <c:v>10361.936</c:v>
                </c:pt>
                <c:pt idx="41">
                  <c:v>10361.936</c:v>
                </c:pt>
                <c:pt idx="42">
                  <c:v>10311.221</c:v>
                </c:pt>
                <c:pt idx="43">
                  <c:v>10268.061</c:v>
                </c:pt>
                <c:pt idx="44">
                  <c:v>10263.260999999999</c:v>
                </c:pt>
                <c:pt idx="45">
                  <c:v>10263.260999999999</c:v>
                </c:pt>
                <c:pt idx="46">
                  <c:v>10292.036999999998</c:v>
                </c:pt>
                <c:pt idx="47">
                  <c:v>10319.504999999999</c:v>
                </c:pt>
                <c:pt idx="48">
                  <c:v>10379.504999999999</c:v>
                </c:pt>
                <c:pt idx="49">
                  <c:v>10390.304999999998</c:v>
                </c:pt>
                <c:pt idx="50">
                  <c:v>10409.492999999999</c:v>
                </c:pt>
                <c:pt idx="51">
                  <c:v>10419.828</c:v>
                </c:pt>
                <c:pt idx="52">
                  <c:v>10419.828</c:v>
                </c:pt>
                <c:pt idx="53">
                  <c:v>10365.428</c:v>
                </c:pt>
                <c:pt idx="54">
                  <c:v>10367.42</c:v>
                </c:pt>
                <c:pt idx="55">
                  <c:v>10373.66</c:v>
                </c:pt>
                <c:pt idx="56">
                  <c:v>10379.66</c:v>
                </c:pt>
                <c:pt idx="57">
                  <c:v>10402.16</c:v>
                </c:pt>
                <c:pt idx="58">
                  <c:v>10349.68</c:v>
                </c:pt>
                <c:pt idx="59">
                  <c:v>10397</c:v>
                </c:pt>
                <c:pt idx="60">
                  <c:v>10443.475</c:v>
                </c:pt>
                <c:pt idx="61">
                  <c:v>10464.475</c:v>
                </c:pt>
                <c:pt idx="62">
                  <c:v>10504.074999999999</c:v>
                </c:pt>
                <c:pt idx="63">
                  <c:v>10555.075000000001</c:v>
                </c:pt>
                <c:pt idx="64">
                  <c:v>10634.805</c:v>
                </c:pt>
                <c:pt idx="65">
                  <c:v>10533.129999999997</c:v>
                </c:pt>
                <c:pt idx="66">
                  <c:v>10524.829999999996</c:v>
                </c:pt>
                <c:pt idx="67">
                  <c:v>10636.384999999997</c:v>
                </c:pt>
                <c:pt idx="68">
                  <c:v>10646.464999999997</c:v>
                </c:pt>
                <c:pt idx="69">
                  <c:v>10708.104999999996</c:v>
                </c:pt>
                <c:pt idx="70">
                  <c:v>10768.584999999997</c:v>
                </c:pt>
                <c:pt idx="71">
                  <c:v>10786.224999999997</c:v>
                </c:pt>
                <c:pt idx="72">
                  <c:v>10846.704999999996</c:v>
                </c:pt>
                <c:pt idx="73">
                  <c:v>10940.784999999996</c:v>
                </c:pt>
                <c:pt idx="74">
                  <c:v>10973.544999999996</c:v>
                </c:pt>
                <c:pt idx="75">
                  <c:v>11013.480999999996</c:v>
                </c:pt>
                <c:pt idx="76">
                  <c:v>11030.632999999996</c:v>
                </c:pt>
                <c:pt idx="77">
                  <c:v>11030.632999999996</c:v>
                </c:pt>
                <c:pt idx="78">
                  <c:v>11045.507999999996</c:v>
                </c:pt>
                <c:pt idx="79">
                  <c:v>11080.017999999996</c:v>
                </c:pt>
                <c:pt idx="80">
                  <c:v>11112.049999999996</c:v>
                </c:pt>
                <c:pt idx="81">
                  <c:v>11131.077999999996</c:v>
                </c:pt>
                <c:pt idx="82">
                  <c:v>11131.077999999996</c:v>
                </c:pt>
                <c:pt idx="83">
                  <c:v>11156.001999999997</c:v>
                </c:pt>
                <c:pt idx="84">
                  <c:v>11244.441999999997</c:v>
                </c:pt>
                <c:pt idx="85">
                  <c:v>11293.081999999997</c:v>
                </c:pt>
                <c:pt idx="86">
                  <c:v>11349.401999999996</c:v>
                </c:pt>
                <c:pt idx="87">
                  <c:v>11373.161999999998</c:v>
                </c:pt>
                <c:pt idx="88">
                  <c:v>11423.561999999998</c:v>
                </c:pt>
                <c:pt idx="89">
                  <c:v>11499.161999999997</c:v>
                </c:pt>
                <c:pt idx="90">
                  <c:v>11568.161999999997</c:v>
                </c:pt>
                <c:pt idx="91">
                  <c:v>11608.281999999996</c:v>
                </c:pt>
                <c:pt idx="92">
                  <c:v>11615.361999999997</c:v>
                </c:pt>
                <c:pt idx="93">
                  <c:v>11664.861999999996</c:v>
                </c:pt>
                <c:pt idx="94">
                  <c:v>11694.597999999996</c:v>
                </c:pt>
                <c:pt idx="95">
                  <c:v>11645.197999999997</c:v>
                </c:pt>
                <c:pt idx="96">
                  <c:v>11601.637999999995</c:v>
                </c:pt>
                <c:pt idx="97">
                  <c:v>11551.837999999996</c:v>
                </c:pt>
                <c:pt idx="98">
                  <c:v>11553.637999999995</c:v>
                </c:pt>
                <c:pt idx="99">
                  <c:v>11566.917999999996</c:v>
                </c:pt>
                <c:pt idx="100">
                  <c:v>11531.517999999996</c:v>
                </c:pt>
                <c:pt idx="101">
                  <c:v>11573.997999999996</c:v>
                </c:pt>
                <c:pt idx="102">
                  <c:v>11622.303999999996</c:v>
                </c:pt>
                <c:pt idx="103">
                  <c:v>11702.703999999996</c:v>
                </c:pt>
                <c:pt idx="104">
                  <c:v>11728.303999999996</c:v>
                </c:pt>
                <c:pt idx="105">
                  <c:v>11739.055999999999</c:v>
                </c:pt>
                <c:pt idx="106">
                  <c:v>11757.055999999999</c:v>
                </c:pt>
                <c:pt idx="107">
                  <c:v>11706.667999999998</c:v>
                </c:pt>
                <c:pt idx="108">
                  <c:v>11706.667999999998</c:v>
                </c:pt>
                <c:pt idx="109">
                  <c:v>11734.842999999999</c:v>
                </c:pt>
                <c:pt idx="110">
                  <c:v>11734.842999999999</c:v>
                </c:pt>
                <c:pt idx="111">
                  <c:v>11690.562999999998</c:v>
                </c:pt>
                <c:pt idx="112">
                  <c:v>11720.082999999999</c:v>
                </c:pt>
                <c:pt idx="113">
                  <c:v>11724.163</c:v>
                </c:pt>
                <c:pt idx="114">
                  <c:v>11703.779</c:v>
                </c:pt>
                <c:pt idx="115">
                  <c:v>11703.779</c:v>
                </c:pt>
                <c:pt idx="116">
                  <c:v>11651.279</c:v>
                </c:pt>
                <c:pt idx="117">
                  <c:v>11653.709000000001</c:v>
                </c:pt>
                <c:pt idx="118">
                  <c:v>11618.069</c:v>
                </c:pt>
                <c:pt idx="119">
                  <c:v>11620.256000000001</c:v>
                </c:pt>
                <c:pt idx="120">
                  <c:v>11687.456</c:v>
                </c:pt>
                <c:pt idx="121">
                  <c:v>11759.481</c:v>
                </c:pt>
                <c:pt idx="122">
                  <c:v>11825.630999999999</c:v>
                </c:pt>
                <c:pt idx="123">
                  <c:v>11826.174999999999</c:v>
                </c:pt>
                <c:pt idx="124">
                  <c:v>11846.643</c:v>
                </c:pt>
                <c:pt idx="125">
                  <c:v>11864.787</c:v>
                </c:pt>
                <c:pt idx="126">
                  <c:v>11868.963</c:v>
                </c:pt>
                <c:pt idx="127">
                  <c:v>11921.379000000001</c:v>
                </c:pt>
                <c:pt idx="128">
                  <c:v>11945.739000000001</c:v>
                </c:pt>
                <c:pt idx="129">
                  <c:v>11941.019</c:v>
                </c:pt>
                <c:pt idx="130">
                  <c:v>11899.719000000001</c:v>
                </c:pt>
                <c:pt idx="131">
                  <c:v>11921.223000000002</c:v>
                </c:pt>
                <c:pt idx="132">
                  <c:v>11943.111000000001</c:v>
                </c:pt>
                <c:pt idx="133">
                  <c:v>11932.056000000002</c:v>
                </c:pt>
                <c:pt idx="134">
                  <c:v>12049.816000000001</c:v>
                </c:pt>
                <c:pt idx="135">
                  <c:v>12091.216</c:v>
                </c:pt>
                <c:pt idx="136">
                  <c:v>12110.62</c:v>
                </c:pt>
                <c:pt idx="137">
                  <c:v>12137.185000000001</c:v>
                </c:pt>
                <c:pt idx="138">
                  <c:v>12083.285</c:v>
                </c:pt>
                <c:pt idx="139">
                  <c:v>12036.095000000001</c:v>
                </c:pt>
                <c:pt idx="140">
                  <c:v>11986.815000000001</c:v>
                </c:pt>
                <c:pt idx="141">
                  <c:v>12004.635000000002</c:v>
                </c:pt>
                <c:pt idx="142">
                  <c:v>12052.485000000002</c:v>
                </c:pt>
                <c:pt idx="143">
                  <c:v>12072.890000000001</c:v>
                </c:pt>
                <c:pt idx="144">
                  <c:v>12077.490000000002</c:v>
                </c:pt>
                <c:pt idx="145">
                  <c:v>12080.735000000002</c:v>
                </c:pt>
                <c:pt idx="146">
                  <c:v>12073.559000000001</c:v>
                </c:pt>
                <c:pt idx="147">
                  <c:v>12126.794000000002</c:v>
                </c:pt>
                <c:pt idx="148">
                  <c:v>12131.799000000003</c:v>
                </c:pt>
                <c:pt idx="149">
                  <c:v>12080.279000000002</c:v>
                </c:pt>
                <c:pt idx="150">
                  <c:v>12081.434000000001</c:v>
                </c:pt>
                <c:pt idx="151">
                  <c:v>12099.193000000001</c:v>
                </c:pt>
                <c:pt idx="152">
                  <c:v>12146.653000000002</c:v>
                </c:pt>
                <c:pt idx="153">
                  <c:v>12096.064000000002</c:v>
                </c:pt>
                <c:pt idx="154">
                  <c:v>12166.134000000002</c:v>
                </c:pt>
                <c:pt idx="155">
                  <c:v>12232.354000000001</c:v>
                </c:pt>
                <c:pt idx="156">
                  <c:v>12236.034000000001</c:v>
                </c:pt>
                <c:pt idx="157">
                  <c:v>12188.994000000002</c:v>
                </c:pt>
                <c:pt idx="158">
                  <c:v>12168.894000000002</c:v>
                </c:pt>
                <c:pt idx="159">
                  <c:v>12117.374000000002</c:v>
                </c:pt>
                <c:pt idx="160">
                  <c:v>12115.142000000002</c:v>
                </c:pt>
                <c:pt idx="161">
                  <c:v>12149.792000000001</c:v>
                </c:pt>
                <c:pt idx="162">
                  <c:v>12150.611000000001</c:v>
                </c:pt>
                <c:pt idx="163">
                  <c:v>12150.611000000001</c:v>
                </c:pt>
                <c:pt idx="164">
                  <c:v>12158.771000000001</c:v>
                </c:pt>
                <c:pt idx="165">
                  <c:v>12162.850999999999</c:v>
                </c:pt>
                <c:pt idx="166">
                  <c:v>12162.850999999999</c:v>
                </c:pt>
                <c:pt idx="167">
                  <c:v>12116.860999999999</c:v>
                </c:pt>
                <c:pt idx="168">
                  <c:v>12206.069</c:v>
                </c:pt>
                <c:pt idx="169">
                  <c:v>12158.740999999998</c:v>
                </c:pt>
                <c:pt idx="170">
                  <c:v>12107.391</c:v>
                </c:pt>
                <c:pt idx="171">
                  <c:v>12108.971</c:v>
                </c:pt>
                <c:pt idx="172">
                  <c:v>12175.391</c:v>
                </c:pt>
                <c:pt idx="173">
                  <c:v>12135.164000000001</c:v>
                </c:pt>
                <c:pt idx="174">
                  <c:v>12093.564000000002</c:v>
                </c:pt>
                <c:pt idx="175">
                  <c:v>12111.864000000001</c:v>
                </c:pt>
                <c:pt idx="176">
                  <c:v>12070.824000000001</c:v>
                </c:pt>
                <c:pt idx="177">
                  <c:v>12070.824000000001</c:v>
                </c:pt>
                <c:pt idx="178">
                  <c:v>12115.335999999999</c:v>
                </c:pt>
                <c:pt idx="179">
                  <c:v>12191.841</c:v>
                </c:pt>
                <c:pt idx="180">
                  <c:v>12160.484999999999</c:v>
                </c:pt>
                <c:pt idx="181">
                  <c:v>12110.924999999999</c:v>
                </c:pt>
                <c:pt idx="182">
                  <c:v>12188.684999999998</c:v>
                </c:pt>
                <c:pt idx="183">
                  <c:v>12247.884999999998</c:v>
                </c:pt>
                <c:pt idx="184">
                  <c:v>12168.360999999999</c:v>
                </c:pt>
                <c:pt idx="185">
                  <c:v>12169.848999999998</c:v>
                </c:pt>
                <c:pt idx="186">
                  <c:v>12175.788999999999</c:v>
                </c:pt>
                <c:pt idx="187">
                  <c:v>12202.166999999998</c:v>
                </c:pt>
                <c:pt idx="188">
                  <c:v>12231.844999999999</c:v>
                </c:pt>
                <c:pt idx="189">
                  <c:v>12234.409999999998</c:v>
                </c:pt>
                <c:pt idx="190">
                  <c:v>12323.329999999998</c:v>
                </c:pt>
                <c:pt idx="191">
                  <c:v>12282.201999999997</c:v>
                </c:pt>
                <c:pt idx="192">
                  <c:v>12281.145999999997</c:v>
                </c:pt>
                <c:pt idx="193">
                  <c:v>12249.645999999997</c:v>
                </c:pt>
                <c:pt idx="194">
                  <c:v>12171.437999999998</c:v>
                </c:pt>
                <c:pt idx="195">
                  <c:v>12134.987999999998</c:v>
                </c:pt>
                <c:pt idx="196">
                  <c:v>12102.647999999997</c:v>
                </c:pt>
                <c:pt idx="197">
                  <c:v>12130.097999999998</c:v>
                </c:pt>
                <c:pt idx="198">
                  <c:v>12041.603999999999</c:v>
                </c:pt>
                <c:pt idx="199">
                  <c:v>12137.513999999999</c:v>
                </c:pt>
                <c:pt idx="200">
                  <c:v>12137.513999999999</c:v>
                </c:pt>
                <c:pt idx="201">
                  <c:v>12099.034</c:v>
                </c:pt>
                <c:pt idx="202">
                  <c:v>12062.535999999998</c:v>
                </c:pt>
                <c:pt idx="203">
                  <c:v>12013.287999999999</c:v>
                </c:pt>
                <c:pt idx="204">
                  <c:v>12071.367999999999</c:v>
                </c:pt>
                <c:pt idx="205">
                  <c:v>12116.384999999998</c:v>
                </c:pt>
                <c:pt idx="206">
                  <c:v>12073.224999999999</c:v>
                </c:pt>
                <c:pt idx="207">
                  <c:v>12114.985000000001</c:v>
                </c:pt>
                <c:pt idx="208">
                  <c:v>12103.645</c:v>
                </c:pt>
                <c:pt idx="209">
                  <c:v>12281.86</c:v>
                </c:pt>
                <c:pt idx="210">
                  <c:v>12373.036</c:v>
                </c:pt>
                <c:pt idx="211">
                  <c:v>12381.867999999999</c:v>
                </c:pt>
                <c:pt idx="212">
                  <c:v>12352.108</c:v>
                </c:pt>
                <c:pt idx="213">
                  <c:v>12316.908000000001</c:v>
                </c:pt>
                <c:pt idx="214">
                  <c:v>12288.684000000001</c:v>
                </c:pt>
                <c:pt idx="215">
                  <c:v>12241.868000000002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5D-4878-9877-C6843D7C9F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1389224"/>
        <c:axId val="341383736"/>
      </c:lineChart>
      <c:catAx>
        <c:axId val="34138922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41383736"/>
        <c:crosses val="autoZero"/>
        <c:auto val="1"/>
        <c:lblAlgn val="ctr"/>
        <c:lblOffset val="100"/>
        <c:noMultiLvlLbl val="0"/>
      </c:catAx>
      <c:valAx>
        <c:axId val="341383736"/>
        <c:scaling>
          <c:orientation val="minMax"/>
          <c:max val="13000"/>
          <c:min val="9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;[Red]\-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41389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Rischio</a:t>
            </a:r>
            <a:r>
              <a:rPr lang="it-IT" baseline="0"/>
              <a:t> 1%</a:t>
            </a:r>
            <a:endParaRPr lang="it-I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'Track Record'!$AM$2:$AM$217</c:f>
              <c:numCache>
                <c:formatCode>0.00;[Red]\-0.00</c:formatCode>
                <c:ptCount val="216"/>
                <c:pt idx="0">
                  <c:v>10020</c:v>
                </c:pt>
                <c:pt idx="1">
                  <c:v>10069.279999999999</c:v>
                </c:pt>
                <c:pt idx="2">
                  <c:v>10155.519999999997</c:v>
                </c:pt>
                <c:pt idx="3">
                  <c:v>10155.519999999997</c:v>
                </c:pt>
                <c:pt idx="4">
                  <c:v>10284.999999999998</c:v>
                </c:pt>
                <c:pt idx="5">
                  <c:v>10192.839999999998</c:v>
                </c:pt>
                <c:pt idx="6">
                  <c:v>10230.039999999997</c:v>
                </c:pt>
                <c:pt idx="7">
                  <c:v>10230.039999999997</c:v>
                </c:pt>
                <c:pt idx="8">
                  <c:v>10252.439999999997</c:v>
                </c:pt>
                <c:pt idx="9">
                  <c:v>10288.919999999998</c:v>
                </c:pt>
                <c:pt idx="10">
                  <c:v>10345.019999999997</c:v>
                </c:pt>
                <c:pt idx="11">
                  <c:v>10379.739999999998</c:v>
                </c:pt>
                <c:pt idx="12">
                  <c:v>10379.739999999998</c:v>
                </c:pt>
                <c:pt idx="13">
                  <c:v>10256.092000000001</c:v>
                </c:pt>
                <c:pt idx="14">
                  <c:v>10214.232</c:v>
                </c:pt>
                <c:pt idx="15">
                  <c:v>10305.992</c:v>
                </c:pt>
                <c:pt idx="16">
                  <c:v>10450.412</c:v>
                </c:pt>
                <c:pt idx="17">
                  <c:v>10450.412</c:v>
                </c:pt>
                <c:pt idx="18">
                  <c:v>10434.411999999998</c:v>
                </c:pt>
                <c:pt idx="19">
                  <c:v>10440.811999999998</c:v>
                </c:pt>
                <c:pt idx="20">
                  <c:v>10372.491999999998</c:v>
                </c:pt>
                <c:pt idx="21">
                  <c:v>10372.491999999998</c:v>
                </c:pt>
                <c:pt idx="22">
                  <c:v>10365.931999999999</c:v>
                </c:pt>
                <c:pt idx="23">
                  <c:v>10311.991999999998</c:v>
                </c:pt>
                <c:pt idx="24">
                  <c:v>10245.031999999999</c:v>
                </c:pt>
                <c:pt idx="25">
                  <c:v>10156.072</c:v>
                </c:pt>
                <c:pt idx="26">
                  <c:v>10156.072</c:v>
                </c:pt>
                <c:pt idx="27">
                  <c:v>10373.671999999999</c:v>
                </c:pt>
                <c:pt idx="28">
                  <c:v>10575.271999999999</c:v>
                </c:pt>
                <c:pt idx="29">
                  <c:v>10735.271999999997</c:v>
                </c:pt>
                <c:pt idx="30">
                  <c:v>10764.072</c:v>
                </c:pt>
                <c:pt idx="31">
                  <c:v>10788.552</c:v>
                </c:pt>
                <c:pt idx="32">
                  <c:v>10834.121999999999</c:v>
                </c:pt>
                <c:pt idx="33">
                  <c:v>10875.972</c:v>
                </c:pt>
                <c:pt idx="34">
                  <c:v>10887.732</c:v>
                </c:pt>
                <c:pt idx="35">
                  <c:v>10921.583999999999</c:v>
                </c:pt>
                <c:pt idx="36">
                  <c:v>10825.152</c:v>
                </c:pt>
                <c:pt idx="37">
                  <c:v>10835.391999999998</c:v>
                </c:pt>
                <c:pt idx="38">
                  <c:v>10732.991999999998</c:v>
                </c:pt>
                <c:pt idx="39">
                  <c:v>10728.191999999999</c:v>
                </c:pt>
                <c:pt idx="40">
                  <c:v>10723.871999999999</c:v>
                </c:pt>
                <c:pt idx="41">
                  <c:v>10723.871999999999</c:v>
                </c:pt>
                <c:pt idx="42">
                  <c:v>10622.441999999997</c:v>
                </c:pt>
                <c:pt idx="43">
                  <c:v>10536.121999999999</c:v>
                </c:pt>
                <c:pt idx="44">
                  <c:v>10526.521999999999</c:v>
                </c:pt>
                <c:pt idx="45">
                  <c:v>10526.521999999999</c:v>
                </c:pt>
                <c:pt idx="46">
                  <c:v>10584.073999999999</c:v>
                </c:pt>
                <c:pt idx="47">
                  <c:v>10639.009999999998</c:v>
                </c:pt>
                <c:pt idx="48">
                  <c:v>10759.009999999998</c:v>
                </c:pt>
                <c:pt idx="49">
                  <c:v>10780.609999999999</c:v>
                </c:pt>
                <c:pt idx="50">
                  <c:v>10818.985999999997</c:v>
                </c:pt>
                <c:pt idx="51">
                  <c:v>10839.655999999997</c:v>
                </c:pt>
                <c:pt idx="52">
                  <c:v>10839.655999999997</c:v>
                </c:pt>
                <c:pt idx="53">
                  <c:v>10730.855999999998</c:v>
                </c:pt>
                <c:pt idx="54">
                  <c:v>10734.839999999998</c:v>
                </c:pt>
                <c:pt idx="55">
                  <c:v>10747.32</c:v>
                </c:pt>
                <c:pt idx="56">
                  <c:v>10759.319999999998</c:v>
                </c:pt>
                <c:pt idx="57">
                  <c:v>10804.32</c:v>
                </c:pt>
                <c:pt idx="58">
                  <c:v>10699.359999999999</c:v>
                </c:pt>
                <c:pt idx="59">
                  <c:v>10793.999999999998</c:v>
                </c:pt>
                <c:pt idx="60">
                  <c:v>10886.949999999999</c:v>
                </c:pt>
                <c:pt idx="61">
                  <c:v>10928.949999999999</c:v>
                </c:pt>
                <c:pt idx="62">
                  <c:v>11008.15</c:v>
                </c:pt>
                <c:pt idx="63">
                  <c:v>11110.15</c:v>
                </c:pt>
                <c:pt idx="64">
                  <c:v>11269.609999999999</c:v>
                </c:pt>
                <c:pt idx="65">
                  <c:v>11066.259999999993</c:v>
                </c:pt>
                <c:pt idx="66">
                  <c:v>11049.659999999993</c:v>
                </c:pt>
                <c:pt idx="67">
                  <c:v>11272.769999999991</c:v>
                </c:pt>
                <c:pt idx="68">
                  <c:v>11292.929999999993</c:v>
                </c:pt>
                <c:pt idx="69">
                  <c:v>11416.209999999992</c:v>
                </c:pt>
                <c:pt idx="70">
                  <c:v>11537.169999999995</c:v>
                </c:pt>
                <c:pt idx="71">
                  <c:v>11572.449999999993</c:v>
                </c:pt>
                <c:pt idx="72">
                  <c:v>11693.409999999994</c:v>
                </c:pt>
                <c:pt idx="73">
                  <c:v>11881.569999999994</c:v>
                </c:pt>
                <c:pt idx="74">
                  <c:v>11947.089999999993</c:v>
                </c:pt>
                <c:pt idx="75">
                  <c:v>12026.96199999999</c:v>
                </c:pt>
                <c:pt idx="76">
                  <c:v>12061.265999999992</c:v>
                </c:pt>
                <c:pt idx="77">
                  <c:v>12061.265999999992</c:v>
                </c:pt>
                <c:pt idx="78">
                  <c:v>12091.015999999991</c:v>
                </c:pt>
                <c:pt idx="79">
                  <c:v>12160.035999999991</c:v>
                </c:pt>
                <c:pt idx="80">
                  <c:v>12224.099999999993</c:v>
                </c:pt>
                <c:pt idx="81">
                  <c:v>12262.155999999994</c:v>
                </c:pt>
                <c:pt idx="82">
                  <c:v>12262.155999999994</c:v>
                </c:pt>
                <c:pt idx="83">
                  <c:v>12312.003999999994</c:v>
                </c:pt>
                <c:pt idx="84">
                  <c:v>12488.883999999993</c:v>
                </c:pt>
                <c:pt idx="85">
                  <c:v>12586.163999999993</c:v>
                </c:pt>
                <c:pt idx="86">
                  <c:v>12698.803999999995</c:v>
                </c:pt>
                <c:pt idx="87">
                  <c:v>12746.323999999995</c:v>
                </c:pt>
                <c:pt idx="88">
                  <c:v>12847.123999999996</c:v>
                </c:pt>
                <c:pt idx="89">
                  <c:v>12998.323999999995</c:v>
                </c:pt>
                <c:pt idx="90">
                  <c:v>13136.323999999995</c:v>
                </c:pt>
                <c:pt idx="91">
                  <c:v>13216.563999999991</c:v>
                </c:pt>
                <c:pt idx="92">
                  <c:v>13230.723999999995</c:v>
                </c:pt>
                <c:pt idx="93">
                  <c:v>13329.723999999991</c:v>
                </c:pt>
                <c:pt idx="94">
                  <c:v>13389.195999999994</c:v>
                </c:pt>
                <c:pt idx="95">
                  <c:v>13290.395999999992</c:v>
                </c:pt>
                <c:pt idx="96">
                  <c:v>13203.275999999993</c:v>
                </c:pt>
                <c:pt idx="97">
                  <c:v>13103.675999999992</c:v>
                </c:pt>
                <c:pt idx="98">
                  <c:v>13107.275999999993</c:v>
                </c:pt>
                <c:pt idx="99">
                  <c:v>13133.835999999992</c:v>
                </c:pt>
                <c:pt idx="100">
                  <c:v>13063.035999999993</c:v>
                </c:pt>
                <c:pt idx="101">
                  <c:v>13147.995999999992</c:v>
                </c:pt>
                <c:pt idx="102">
                  <c:v>13244.607999999993</c:v>
                </c:pt>
                <c:pt idx="103">
                  <c:v>13405.407999999992</c:v>
                </c:pt>
                <c:pt idx="104">
                  <c:v>13456.607999999993</c:v>
                </c:pt>
                <c:pt idx="105">
                  <c:v>13478.111999999996</c:v>
                </c:pt>
                <c:pt idx="106">
                  <c:v>13514.111999999996</c:v>
                </c:pt>
                <c:pt idx="107">
                  <c:v>13413.335999999996</c:v>
                </c:pt>
                <c:pt idx="108">
                  <c:v>13413.335999999996</c:v>
                </c:pt>
                <c:pt idx="109">
                  <c:v>13469.685999999996</c:v>
                </c:pt>
                <c:pt idx="110">
                  <c:v>13469.685999999996</c:v>
                </c:pt>
                <c:pt idx="111">
                  <c:v>13381.125999999997</c:v>
                </c:pt>
                <c:pt idx="112">
                  <c:v>13440.165999999997</c:v>
                </c:pt>
                <c:pt idx="113">
                  <c:v>13448.325999999999</c:v>
                </c:pt>
                <c:pt idx="114">
                  <c:v>13407.558000000001</c:v>
                </c:pt>
                <c:pt idx="115">
                  <c:v>13407.558000000001</c:v>
                </c:pt>
                <c:pt idx="116">
                  <c:v>13302.558000000001</c:v>
                </c:pt>
                <c:pt idx="117">
                  <c:v>13307.418</c:v>
                </c:pt>
                <c:pt idx="118">
                  <c:v>13236.138000000001</c:v>
                </c:pt>
                <c:pt idx="119">
                  <c:v>13240.512000000002</c:v>
                </c:pt>
                <c:pt idx="120">
                  <c:v>13374.912</c:v>
                </c:pt>
                <c:pt idx="121">
                  <c:v>13518.962</c:v>
                </c:pt>
                <c:pt idx="122">
                  <c:v>13651.262000000001</c:v>
                </c:pt>
                <c:pt idx="123">
                  <c:v>13652.35</c:v>
                </c:pt>
                <c:pt idx="124">
                  <c:v>13693.286</c:v>
                </c:pt>
                <c:pt idx="125">
                  <c:v>13729.574000000001</c:v>
                </c:pt>
                <c:pt idx="126">
                  <c:v>13737.925999999999</c:v>
                </c:pt>
                <c:pt idx="127">
                  <c:v>13842.758000000002</c:v>
                </c:pt>
                <c:pt idx="128">
                  <c:v>13891.478000000001</c:v>
                </c:pt>
                <c:pt idx="129">
                  <c:v>13882.038</c:v>
                </c:pt>
                <c:pt idx="130">
                  <c:v>13799.438000000002</c:v>
                </c:pt>
                <c:pt idx="131">
                  <c:v>13842.446000000002</c:v>
                </c:pt>
                <c:pt idx="132">
                  <c:v>13886.222000000003</c:v>
                </c:pt>
                <c:pt idx="133">
                  <c:v>13864.112000000005</c:v>
                </c:pt>
                <c:pt idx="134">
                  <c:v>14099.632000000001</c:v>
                </c:pt>
                <c:pt idx="135">
                  <c:v>14182.432000000001</c:v>
                </c:pt>
                <c:pt idx="136">
                  <c:v>14221.240000000002</c:v>
                </c:pt>
                <c:pt idx="137">
                  <c:v>14274.370000000003</c:v>
                </c:pt>
                <c:pt idx="138">
                  <c:v>14166.570000000002</c:v>
                </c:pt>
                <c:pt idx="139">
                  <c:v>14072.190000000002</c:v>
                </c:pt>
                <c:pt idx="140">
                  <c:v>13973.630000000003</c:v>
                </c:pt>
                <c:pt idx="141">
                  <c:v>14009.270000000002</c:v>
                </c:pt>
                <c:pt idx="142">
                  <c:v>14104.970000000005</c:v>
                </c:pt>
                <c:pt idx="143">
                  <c:v>14145.780000000002</c:v>
                </c:pt>
                <c:pt idx="144">
                  <c:v>14154.980000000001</c:v>
                </c:pt>
                <c:pt idx="145">
                  <c:v>14161.470000000005</c:v>
                </c:pt>
                <c:pt idx="146">
                  <c:v>14147.118000000004</c:v>
                </c:pt>
                <c:pt idx="147">
                  <c:v>14253.588000000003</c:v>
                </c:pt>
                <c:pt idx="148">
                  <c:v>14263.598000000004</c:v>
                </c:pt>
                <c:pt idx="149">
                  <c:v>14160.558000000005</c:v>
                </c:pt>
                <c:pt idx="150">
                  <c:v>14162.868000000002</c:v>
                </c:pt>
                <c:pt idx="151">
                  <c:v>14198.386000000002</c:v>
                </c:pt>
                <c:pt idx="152">
                  <c:v>14293.306000000004</c:v>
                </c:pt>
                <c:pt idx="153">
                  <c:v>14192.128000000004</c:v>
                </c:pt>
                <c:pt idx="154">
                  <c:v>14332.268000000004</c:v>
                </c:pt>
                <c:pt idx="155">
                  <c:v>14464.708000000002</c:v>
                </c:pt>
                <c:pt idx="156">
                  <c:v>14472.068000000003</c:v>
                </c:pt>
                <c:pt idx="157">
                  <c:v>14377.988000000005</c:v>
                </c:pt>
                <c:pt idx="158">
                  <c:v>14337.788000000004</c:v>
                </c:pt>
                <c:pt idx="159">
                  <c:v>14234.748000000003</c:v>
                </c:pt>
                <c:pt idx="160">
                  <c:v>14230.284000000003</c:v>
                </c:pt>
                <c:pt idx="161">
                  <c:v>14299.584000000003</c:v>
                </c:pt>
                <c:pt idx="162">
                  <c:v>14301.222000000002</c:v>
                </c:pt>
                <c:pt idx="163">
                  <c:v>14301.222000000002</c:v>
                </c:pt>
                <c:pt idx="164">
                  <c:v>14317.542000000001</c:v>
                </c:pt>
                <c:pt idx="165">
                  <c:v>14325.701999999999</c:v>
                </c:pt>
                <c:pt idx="166">
                  <c:v>14325.701999999999</c:v>
                </c:pt>
                <c:pt idx="167">
                  <c:v>14233.721999999998</c:v>
                </c:pt>
                <c:pt idx="168">
                  <c:v>14412.137999999999</c:v>
                </c:pt>
                <c:pt idx="169">
                  <c:v>14317.481999999998</c:v>
                </c:pt>
                <c:pt idx="170">
                  <c:v>14214.781999999999</c:v>
                </c:pt>
                <c:pt idx="171">
                  <c:v>14217.941999999999</c:v>
                </c:pt>
                <c:pt idx="172">
                  <c:v>14350.781999999999</c:v>
                </c:pt>
                <c:pt idx="173">
                  <c:v>14270.328000000001</c:v>
                </c:pt>
                <c:pt idx="174">
                  <c:v>14187.128000000002</c:v>
                </c:pt>
                <c:pt idx="175">
                  <c:v>14223.728000000001</c:v>
                </c:pt>
                <c:pt idx="176">
                  <c:v>14141.648000000001</c:v>
                </c:pt>
                <c:pt idx="177">
                  <c:v>14141.648000000001</c:v>
                </c:pt>
                <c:pt idx="178">
                  <c:v>14230.672</c:v>
                </c:pt>
                <c:pt idx="179">
                  <c:v>14383.681999999999</c:v>
                </c:pt>
                <c:pt idx="180">
                  <c:v>14320.969999999998</c:v>
                </c:pt>
                <c:pt idx="181">
                  <c:v>14221.849999999997</c:v>
                </c:pt>
                <c:pt idx="182">
                  <c:v>14377.369999999997</c:v>
                </c:pt>
                <c:pt idx="183">
                  <c:v>14495.769999999997</c:v>
                </c:pt>
                <c:pt idx="184">
                  <c:v>14336.721999999998</c:v>
                </c:pt>
                <c:pt idx="185">
                  <c:v>14339.697999999997</c:v>
                </c:pt>
                <c:pt idx="186">
                  <c:v>14351.577999999998</c:v>
                </c:pt>
                <c:pt idx="187">
                  <c:v>14404.333999999997</c:v>
                </c:pt>
                <c:pt idx="188">
                  <c:v>14463.689999999999</c:v>
                </c:pt>
                <c:pt idx="189">
                  <c:v>14468.819999999996</c:v>
                </c:pt>
                <c:pt idx="190">
                  <c:v>14646.659999999996</c:v>
                </c:pt>
                <c:pt idx="191">
                  <c:v>14564.403999999995</c:v>
                </c:pt>
                <c:pt idx="192">
                  <c:v>14562.291999999996</c:v>
                </c:pt>
                <c:pt idx="193">
                  <c:v>14499.291999999996</c:v>
                </c:pt>
                <c:pt idx="194">
                  <c:v>14342.875999999997</c:v>
                </c:pt>
                <c:pt idx="195">
                  <c:v>14269.975999999997</c:v>
                </c:pt>
                <c:pt idx="196">
                  <c:v>14205.295999999997</c:v>
                </c:pt>
                <c:pt idx="197">
                  <c:v>14260.195999999996</c:v>
                </c:pt>
                <c:pt idx="198">
                  <c:v>14083.207999999997</c:v>
                </c:pt>
                <c:pt idx="199">
                  <c:v>14275.027999999998</c:v>
                </c:pt>
                <c:pt idx="200">
                  <c:v>14275.027999999998</c:v>
                </c:pt>
                <c:pt idx="201">
                  <c:v>14198.067999999997</c:v>
                </c:pt>
                <c:pt idx="202">
                  <c:v>14125.071999999996</c:v>
                </c:pt>
                <c:pt idx="203">
                  <c:v>14026.575999999995</c:v>
                </c:pt>
                <c:pt idx="204">
                  <c:v>14142.735999999995</c:v>
                </c:pt>
                <c:pt idx="205">
                  <c:v>14232.769999999997</c:v>
                </c:pt>
                <c:pt idx="206">
                  <c:v>14146.449999999997</c:v>
                </c:pt>
                <c:pt idx="207">
                  <c:v>14229.97</c:v>
                </c:pt>
                <c:pt idx="208">
                  <c:v>14207.289999999999</c:v>
                </c:pt>
                <c:pt idx="209">
                  <c:v>14563.72</c:v>
                </c:pt>
                <c:pt idx="210">
                  <c:v>14746.072</c:v>
                </c:pt>
                <c:pt idx="211">
                  <c:v>14763.735999999999</c:v>
                </c:pt>
                <c:pt idx="212">
                  <c:v>14704.216</c:v>
                </c:pt>
                <c:pt idx="213">
                  <c:v>14633.816000000003</c:v>
                </c:pt>
                <c:pt idx="214">
                  <c:v>14577.368000000002</c:v>
                </c:pt>
                <c:pt idx="215">
                  <c:v>14483.736000000003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BA-4CA3-833D-2583E2A8F8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1389616"/>
        <c:axId val="341384912"/>
      </c:lineChart>
      <c:catAx>
        <c:axId val="34138961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41384912"/>
        <c:crosses val="autoZero"/>
        <c:auto val="1"/>
        <c:lblAlgn val="ctr"/>
        <c:lblOffset val="100"/>
        <c:noMultiLvlLbl val="0"/>
      </c:catAx>
      <c:valAx>
        <c:axId val="341384912"/>
        <c:scaling>
          <c:orientation val="minMax"/>
          <c:max val="15100"/>
          <c:min val="9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;[Red]\-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41389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Rischio 2%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'Track Record'!$BC$2:$BC$217</c:f>
              <c:numCache>
                <c:formatCode>0.00;[Red]\-0.00</c:formatCode>
                <c:ptCount val="216"/>
                <c:pt idx="0">
                  <c:v>10040</c:v>
                </c:pt>
                <c:pt idx="1">
                  <c:v>10138.559999999996</c:v>
                </c:pt>
                <c:pt idx="2">
                  <c:v>10311.039999999995</c:v>
                </c:pt>
                <c:pt idx="3">
                  <c:v>10311.039999999995</c:v>
                </c:pt>
                <c:pt idx="4">
                  <c:v>10569.999999999996</c:v>
                </c:pt>
                <c:pt idx="5">
                  <c:v>10385.679999999997</c:v>
                </c:pt>
                <c:pt idx="6">
                  <c:v>10460.079999999996</c:v>
                </c:pt>
                <c:pt idx="7">
                  <c:v>10460.079999999996</c:v>
                </c:pt>
                <c:pt idx="8">
                  <c:v>10504.879999999996</c:v>
                </c:pt>
                <c:pt idx="9">
                  <c:v>10577.839999999997</c:v>
                </c:pt>
                <c:pt idx="10">
                  <c:v>10690.039999999995</c:v>
                </c:pt>
                <c:pt idx="11">
                  <c:v>10759.479999999998</c:v>
                </c:pt>
                <c:pt idx="12">
                  <c:v>10759.479999999998</c:v>
                </c:pt>
                <c:pt idx="13">
                  <c:v>10512.184000000001</c:v>
                </c:pt>
                <c:pt idx="14">
                  <c:v>10428.464000000002</c:v>
                </c:pt>
                <c:pt idx="15">
                  <c:v>10611.984</c:v>
                </c:pt>
                <c:pt idx="16">
                  <c:v>10900.824000000002</c:v>
                </c:pt>
                <c:pt idx="17">
                  <c:v>10900.824000000002</c:v>
                </c:pt>
                <c:pt idx="18">
                  <c:v>10868.823999999999</c:v>
                </c:pt>
                <c:pt idx="19">
                  <c:v>10881.623999999996</c:v>
                </c:pt>
                <c:pt idx="20">
                  <c:v>10744.983999999997</c:v>
                </c:pt>
                <c:pt idx="21">
                  <c:v>10744.983999999997</c:v>
                </c:pt>
                <c:pt idx="22">
                  <c:v>10731.863999999998</c:v>
                </c:pt>
                <c:pt idx="23">
                  <c:v>10623.983999999997</c:v>
                </c:pt>
                <c:pt idx="24">
                  <c:v>10490.063999999998</c:v>
                </c:pt>
                <c:pt idx="25">
                  <c:v>10312.143999999998</c:v>
                </c:pt>
                <c:pt idx="26">
                  <c:v>10312.143999999998</c:v>
                </c:pt>
                <c:pt idx="27">
                  <c:v>10747.343999999999</c:v>
                </c:pt>
                <c:pt idx="28">
                  <c:v>11150.544</c:v>
                </c:pt>
                <c:pt idx="29">
                  <c:v>11470.543999999996</c:v>
                </c:pt>
                <c:pt idx="30">
                  <c:v>11528.143999999998</c:v>
                </c:pt>
                <c:pt idx="31">
                  <c:v>11577.103999999999</c:v>
                </c:pt>
                <c:pt idx="32">
                  <c:v>11668.243999999999</c:v>
                </c:pt>
                <c:pt idx="33">
                  <c:v>11751.944</c:v>
                </c:pt>
                <c:pt idx="34">
                  <c:v>11775.464000000002</c:v>
                </c:pt>
                <c:pt idx="35">
                  <c:v>11843.168</c:v>
                </c:pt>
                <c:pt idx="36">
                  <c:v>11650.304</c:v>
                </c:pt>
                <c:pt idx="37">
                  <c:v>11670.783999999996</c:v>
                </c:pt>
                <c:pt idx="38">
                  <c:v>11465.983999999997</c:v>
                </c:pt>
                <c:pt idx="39">
                  <c:v>11456.383999999998</c:v>
                </c:pt>
                <c:pt idx="40">
                  <c:v>11447.743999999997</c:v>
                </c:pt>
                <c:pt idx="41">
                  <c:v>11447.743999999997</c:v>
                </c:pt>
                <c:pt idx="42">
                  <c:v>11244.883999999996</c:v>
                </c:pt>
                <c:pt idx="43">
                  <c:v>11072.243999999997</c:v>
                </c:pt>
                <c:pt idx="44">
                  <c:v>11053.043999999998</c:v>
                </c:pt>
                <c:pt idx="45">
                  <c:v>11053.043999999998</c:v>
                </c:pt>
                <c:pt idx="46">
                  <c:v>11168.147999999997</c:v>
                </c:pt>
                <c:pt idx="47">
                  <c:v>11278.019999999997</c:v>
                </c:pt>
                <c:pt idx="48">
                  <c:v>11518.019999999999</c:v>
                </c:pt>
                <c:pt idx="49">
                  <c:v>11561.219999999998</c:v>
                </c:pt>
                <c:pt idx="50">
                  <c:v>11637.971999999994</c:v>
                </c:pt>
                <c:pt idx="51">
                  <c:v>11679.311999999994</c:v>
                </c:pt>
                <c:pt idx="52">
                  <c:v>11679.311999999994</c:v>
                </c:pt>
                <c:pt idx="53">
                  <c:v>11461.711999999996</c:v>
                </c:pt>
                <c:pt idx="54">
                  <c:v>11469.679999999997</c:v>
                </c:pt>
                <c:pt idx="55">
                  <c:v>11494.64</c:v>
                </c:pt>
                <c:pt idx="56">
                  <c:v>11518.639999999998</c:v>
                </c:pt>
                <c:pt idx="57">
                  <c:v>11608.639999999998</c:v>
                </c:pt>
                <c:pt idx="58">
                  <c:v>11398.719999999998</c:v>
                </c:pt>
                <c:pt idx="59">
                  <c:v>11587.999999999996</c:v>
                </c:pt>
                <c:pt idx="60">
                  <c:v>11773.9</c:v>
                </c:pt>
                <c:pt idx="61">
                  <c:v>11857.9</c:v>
                </c:pt>
                <c:pt idx="62">
                  <c:v>12016.3</c:v>
                </c:pt>
                <c:pt idx="63">
                  <c:v>12220.3</c:v>
                </c:pt>
                <c:pt idx="64">
                  <c:v>12539.219999999998</c:v>
                </c:pt>
                <c:pt idx="65">
                  <c:v>12132.519999999988</c:v>
                </c:pt>
                <c:pt idx="66">
                  <c:v>12099.319999999983</c:v>
                </c:pt>
                <c:pt idx="67">
                  <c:v>12545.539999999983</c:v>
                </c:pt>
                <c:pt idx="68">
                  <c:v>12585.859999999986</c:v>
                </c:pt>
                <c:pt idx="69">
                  <c:v>12832.419999999986</c:v>
                </c:pt>
                <c:pt idx="70">
                  <c:v>13074.339999999989</c:v>
                </c:pt>
                <c:pt idx="71">
                  <c:v>13144.899999999989</c:v>
                </c:pt>
                <c:pt idx="72">
                  <c:v>13386.819999999989</c:v>
                </c:pt>
                <c:pt idx="73">
                  <c:v>13763.139999999989</c:v>
                </c:pt>
                <c:pt idx="74">
                  <c:v>13894.179999999986</c:v>
                </c:pt>
                <c:pt idx="75">
                  <c:v>14053.923999999981</c:v>
                </c:pt>
                <c:pt idx="76">
                  <c:v>14122.531999999983</c:v>
                </c:pt>
                <c:pt idx="77">
                  <c:v>14122.531999999983</c:v>
                </c:pt>
                <c:pt idx="78">
                  <c:v>14182.031999999981</c:v>
                </c:pt>
                <c:pt idx="79">
                  <c:v>14320.071999999982</c:v>
                </c:pt>
                <c:pt idx="80">
                  <c:v>14448.199999999986</c:v>
                </c:pt>
                <c:pt idx="81">
                  <c:v>14524.311999999987</c:v>
                </c:pt>
                <c:pt idx="82">
                  <c:v>14524.311999999987</c:v>
                </c:pt>
                <c:pt idx="83">
                  <c:v>14624.007999999987</c:v>
                </c:pt>
                <c:pt idx="84">
                  <c:v>14977.767999999985</c:v>
                </c:pt>
                <c:pt idx="85">
                  <c:v>15172.327999999987</c:v>
                </c:pt>
                <c:pt idx="86">
                  <c:v>15397.607999999989</c:v>
                </c:pt>
                <c:pt idx="87">
                  <c:v>15492.64799999999</c:v>
                </c:pt>
                <c:pt idx="88">
                  <c:v>15694.247999999992</c:v>
                </c:pt>
                <c:pt idx="89">
                  <c:v>15996.64799999999</c:v>
                </c:pt>
                <c:pt idx="90">
                  <c:v>16272.64799999999</c:v>
                </c:pt>
                <c:pt idx="91">
                  <c:v>16433.127999999982</c:v>
                </c:pt>
                <c:pt idx="92">
                  <c:v>16461.447999999989</c:v>
                </c:pt>
                <c:pt idx="93">
                  <c:v>16659.447999999982</c:v>
                </c:pt>
                <c:pt idx="94">
                  <c:v>16778.391999999989</c:v>
                </c:pt>
                <c:pt idx="95">
                  <c:v>16580.791999999983</c:v>
                </c:pt>
                <c:pt idx="96">
                  <c:v>16406.551999999985</c:v>
                </c:pt>
                <c:pt idx="97">
                  <c:v>16207.351999999984</c:v>
                </c:pt>
                <c:pt idx="98">
                  <c:v>16214.551999999985</c:v>
                </c:pt>
                <c:pt idx="99">
                  <c:v>16267.671999999984</c:v>
                </c:pt>
                <c:pt idx="100">
                  <c:v>16126.071999999984</c:v>
                </c:pt>
                <c:pt idx="101">
                  <c:v>16295.991999999984</c:v>
                </c:pt>
                <c:pt idx="102">
                  <c:v>16489.215999999986</c:v>
                </c:pt>
                <c:pt idx="103">
                  <c:v>16810.815999999984</c:v>
                </c:pt>
                <c:pt idx="104">
                  <c:v>16913.215999999986</c:v>
                </c:pt>
                <c:pt idx="105">
                  <c:v>16956.223999999991</c:v>
                </c:pt>
                <c:pt idx="106">
                  <c:v>17028.223999999991</c:v>
                </c:pt>
                <c:pt idx="107">
                  <c:v>16826.671999999991</c:v>
                </c:pt>
                <c:pt idx="108">
                  <c:v>16826.671999999991</c:v>
                </c:pt>
                <c:pt idx="109">
                  <c:v>16939.371999999992</c:v>
                </c:pt>
                <c:pt idx="110">
                  <c:v>16939.371999999992</c:v>
                </c:pt>
                <c:pt idx="111">
                  <c:v>16762.251999999993</c:v>
                </c:pt>
                <c:pt idx="112">
                  <c:v>16880.331999999995</c:v>
                </c:pt>
                <c:pt idx="113">
                  <c:v>16896.651999999998</c:v>
                </c:pt>
                <c:pt idx="114">
                  <c:v>16815.116000000002</c:v>
                </c:pt>
                <c:pt idx="115">
                  <c:v>16815.116000000002</c:v>
                </c:pt>
                <c:pt idx="116">
                  <c:v>16605.116000000002</c:v>
                </c:pt>
                <c:pt idx="117">
                  <c:v>16614.835999999999</c:v>
                </c:pt>
                <c:pt idx="118">
                  <c:v>16472.276000000002</c:v>
                </c:pt>
                <c:pt idx="119">
                  <c:v>16481.024000000005</c:v>
                </c:pt>
                <c:pt idx="120">
                  <c:v>16749.824000000001</c:v>
                </c:pt>
                <c:pt idx="121">
                  <c:v>17037.923999999999</c:v>
                </c:pt>
                <c:pt idx="122">
                  <c:v>17302.524000000001</c:v>
                </c:pt>
                <c:pt idx="123">
                  <c:v>17304.7</c:v>
                </c:pt>
                <c:pt idx="124">
                  <c:v>17386.572</c:v>
                </c:pt>
                <c:pt idx="125">
                  <c:v>17459.148000000001</c:v>
                </c:pt>
                <c:pt idx="126">
                  <c:v>17475.851999999999</c:v>
                </c:pt>
                <c:pt idx="127">
                  <c:v>17685.516000000003</c:v>
                </c:pt>
                <c:pt idx="128">
                  <c:v>17782.956000000002</c:v>
                </c:pt>
                <c:pt idx="129">
                  <c:v>17764.076000000001</c:v>
                </c:pt>
                <c:pt idx="130">
                  <c:v>17598.876000000004</c:v>
                </c:pt>
                <c:pt idx="131">
                  <c:v>17684.892000000003</c:v>
                </c:pt>
                <c:pt idx="132">
                  <c:v>17772.444000000007</c:v>
                </c:pt>
                <c:pt idx="133">
                  <c:v>17728.224000000009</c:v>
                </c:pt>
                <c:pt idx="134">
                  <c:v>18199.264000000003</c:v>
                </c:pt>
                <c:pt idx="135">
                  <c:v>18364.864000000001</c:v>
                </c:pt>
                <c:pt idx="136">
                  <c:v>18442.480000000003</c:v>
                </c:pt>
                <c:pt idx="137">
                  <c:v>18548.740000000005</c:v>
                </c:pt>
                <c:pt idx="138">
                  <c:v>18333.140000000003</c:v>
                </c:pt>
                <c:pt idx="139">
                  <c:v>18144.380000000005</c:v>
                </c:pt>
                <c:pt idx="140">
                  <c:v>17947.260000000006</c:v>
                </c:pt>
                <c:pt idx="141">
                  <c:v>18018.540000000005</c:v>
                </c:pt>
                <c:pt idx="142">
                  <c:v>18209.94000000001</c:v>
                </c:pt>
                <c:pt idx="143">
                  <c:v>18291.560000000005</c:v>
                </c:pt>
                <c:pt idx="144">
                  <c:v>18309.960000000003</c:v>
                </c:pt>
                <c:pt idx="145">
                  <c:v>18322.94000000001</c:v>
                </c:pt>
                <c:pt idx="146">
                  <c:v>18294.236000000008</c:v>
                </c:pt>
                <c:pt idx="147">
                  <c:v>18507.176000000007</c:v>
                </c:pt>
                <c:pt idx="148">
                  <c:v>18527.196000000007</c:v>
                </c:pt>
                <c:pt idx="149">
                  <c:v>18321.116000000009</c:v>
                </c:pt>
                <c:pt idx="150">
                  <c:v>18325.736000000004</c:v>
                </c:pt>
                <c:pt idx="151">
                  <c:v>18396.772000000004</c:v>
                </c:pt>
                <c:pt idx="152">
                  <c:v>18586.612000000008</c:v>
                </c:pt>
                <c:pt idx="153">
                  <c:v>18384.256000000008</c:v>
                </c:pt>
                <c:pt idx="154">
                  <c:v>18664.536000000007</c:v>
                </c:pt>
                <c:pt idx="155">
                  <c:v>18929.416000000005</c:v>
                </c:pt>
                <c:pt idx="156">
                  <c:v>18944.136000000006</c:v>
                </c:pt>
                <c:pt idx="157">
                  <c:v>18755.97600000001</c:v>
                </c:pt>
                <c:pt idx="158">
                  <c:v>18675.576000000008</c:v>
                </c:pt>
                <c:pt idx="159">
                  <c:v>18469.496000000006</c:v>
                </c:pt>
                <c:pt idx="160">
                  <c:v>18460.568000000007</c:v>
                </c:pt>
                <c:pt idx="161">
                  <c:v>18599.168000000005</c:v>
                </c:pt>
                <c:pt idx="162">
                  <c:v>18602.444000000003</c:v>
                </c:pt>
                <c:pt idx="163">
                  <c:v>18602.444000000003</c:v>
                </c:pt>
                <c:pt idx="164">
                  <c:v>18635.084000000003</c:v>
                </c:pt>
                <c:pt idx="165">
                  <c:v>18651.403999999999</c:v>
                </c:pt>
                <c:pt idx="166">
                  <c:v>18651.403999999999</c:v>
                </c:pt>
                <c:pt idx="167">
                  <c:v>18467.443999999996</c:v>
                </c:pt>
                <c:pt idx="168">
                  <c:v>18824.275999999998</c:v>
                </c:pt>
                <c:pt idx="169">
                  <c:v>18634.963999999996</c:v>
                </c:pt>
                <c:pt idx="170">
                  <c:v>18429.563999999998</c:v>
                </c:pt>
                <c:pt idx="171">
                  <c:v>18435.883999999998</c:v>
                </c:pt>
                <c:pt idx="172">
                  <c:v>18701.563999999998</c:v>
                </c:pt>
                <c:pt idx="173">
                  <c:v>18540.656000000003</c:v>
                </c:pt>
                <c:pt idx="174">
                  <c:v>18374.256000000005</c:v>
                </c:pt>
                <c:pt idx="175">
                  <c:v>18447.456000000002</c:v>
                </c:pt>
                <c:pt idx="176">
                  <c:v>18283.296000000002</c:v>
                </c:pt>
                <c:pt idx="177">
                  <c:v>18283.296000000002</c:v>
                </c:pt>
                <c:pt idx="178">
                  <c:v>18461.344000000001</c:v>
                </c:pt>
                <c:pt idx="179">
                  <c:v>18767.363999999998</c:v>
                </c:pt>
                <c:pt idx="180">
                  <c:v>18641.939999999995</c:v>
                </c:pt>
                <c:pt idx="181">
                  <c:v>18443.699999999993</c:v>
                </c:pt>
                <c:pt idx="182">
                  <c:v>18754.739999999994</c:v>
                </c:pt>
                <c:pt idx="183">
                  <c:v>18991.539999999994</c:v>
                </c:pt>
                <c:pt idx="184">
                  <c:v>18673.443999999996</c:v>
                </c:pt>
                <c:pt idx="185">
                  <c:v>18679.395999999993</c:v>
                </c:pt>
                <c:pt idx="186">
                  <c:v>18703.155999999995</c:v>
                </c:pt>
                <c:pt idx="187">
                  <c:v>18808.667999999994</c:v>
                </c:pt>
                <c:pt idx="188">
                  <c:v>18927.379999999997</c:v>
                </c:pt>
                <c:pt idx="189">
                  <c:v>18937.639999999992</c:v>
                </c:pt>
                <c:pt idx="190">
                  <c:v>19293.319999999992</c:v>
                </c:pt>
                <c:pt idx="191">
                  <c:v>19128.80799999999</c:v>
                </c:pt>
                <c:pt idx="192">
                  <c:v>19124.583999999992</c:v>
                </c:pt>
                <c:pt idx="193">
                  <c:v>18998.583999999992</c:v>
                </c:pt>
                <c:pt idx="194">
                  <c:v>18685.751999999993</c:v>
                </c:pt>
                <c:pt idx="195">
                  <c:v>18539.951999999994</c:v>
                </c:pt>
                <c:pt idx="196">
                  <c:v>18410.591999999993</c:v>
                </c:pt>
                <c:pt idx="197">
                  <c:v>18520.391999999993</c:v>
                </c:pt>
                <c:pt idx="198">
                  <c:v>18166.415999999994</c:v>
                </c:pt>
                <c:pt idx="199">
                  <c:v>18550.055999999997</c:v>
                </c:pt>
                <c:pt idx="200">
                  <c:v>18550.055999999997</c:v>
                </c:pt>
                <c:pt idx="201">
                  <c:v>18396.135999999995</c:v>
                </c:pt>
                <c:pt idx="202">
                  <c:v>18250.143999999993</c:v>
                </c:pt>
                <c:pt idx="203">
                  <c:v>18053.151999999991</c:v>
                </c:pt>
                <c:pt idx="204">
                  <c:v>18285.471999999991</c:v>
                </c:pt>
                <c:pt idx="205">
                  <c:v>18465.539999999994</c:v>
                </c:pt>
                <c:pt idx="206">
                  <c:v>18292.899999999994</c:v>
                </c:pt>
                <c:pt idx="207">
                  <c:v>18459.939999999999</c:v>
                </c:pt>
                <c:pt idx="208">
                  <c:v>18414.579999999998</c:v>
                </c:pt>
                <c:pt idx="209">
                  <c:v>19127.439999999999</c:v>
                </c:pt>
                <c:pt idx="210">
                  <c:v>19492.144</c:v>
                </c:pt>
                <c:pt idx="211">
                  <c:v>19527.471999999998</c:v>
                </c:pt>
                <c:pt idx="212">
                  <c:v>19408.432000000001</c:v>
                </c:pt>
                <c:pt idx="213">
                  <c:v>19267.632000000005</c:v>
                </c:pt>
                <c:pt idx="214">
                  <c:v>19154.736000000004</c:v>
                </c:pt>
                <c:pt idx="215">
                  <c:v>18967.472000000005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E6-4586-ADD1-04578EC564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7792216"/>
        <c:axId val="361650376"/>
      </c:lineChart>
      <c:catAx>
        <c:axId val="33779221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61650376"/>
        <c:crosses val="autoZero"/>
        <c:auto val="1"/>
        <c:lblAlgn val="ctr"/>
        <c:lblOffset val="100"/>
        <c:noMultiLvlLbl val="0"/>
      </c:catAx>
      <c:valAx>
        <c:axId val="361650376"/>
        <c:scaling>
          <c:orientation val="minMax"/>
          <c:max val="21000"/>
          <c:min val="8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;[Red]\-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37792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Rischio 3%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'Track Record'!$BT$2:$BT$217</c:f>
              <c:numCache>
                <c:formatCode>0.00;[Red]\-0.00</c:formatCode>
                <c:ptCount val="216"/>
                <c:pt idx="0">
                  <c:v>10059.999999999998</c:v>
                </c:pt>
                <c:pt idx="1">
                  <c:v>10207.839999999995</c:v>
                </c:pt>
                <c:pt idx="2">
                  <c:v>10466.559999999992</c:v>
                </c:pt>
                <c:pt idx="3">
                  <c:v>10466.559999999992</c:v>
                </c:pt>
                <c:pt idx="4">
                  <c:v>10854.999999999993</c:v>
                </c:pt>
                <c:pt idx="5">
                  <c:v>10578.519999999993</c:v>
                </c:pt>
                <c:pt idx="6">
                  <c:v>10690.119999999994</c:v>
                </c:pt>
                <c:pt idx="7">
                  <c:v>10690.119999999994</c:v>
                </c:pt>
                <c:pt idx="8">
                  <c:v>10757.319999999992</c:v>
                </c:pt>
                <c:pt idx="9">
                  <c:v>10866.759999999995</c:v>
                </c:pt>
                <c:pt idx="10">
                  <c:v>11035.059999999992</c:v>
                </c:pt>
                <c:pt idx="11">
                  <c:v>11139.219999999996</c:v>
                </c:pt>
                <c:pt idx="12">
                  <c:v>11139.219999999996</c:v>
                </c:pt>
                <c:pt idx="13">
                  <c:v>10768.276000000002</c:v>
                </c:pt>
                <c:pt idx="14">
                  <c:v>10642.696000000004</c:v>
                </c:pt>
                <c:pt idx="15">
                  <c:v>10917.976000000001</c:v>
                </c:pt>
                <c:pt idx="16">
                  <c:v>11351.236000000003</c:v>
                </c:pt>
                <c:pt idx="17">
                  <c:v>11351.236000000003</c:v>
                </c:pt>
                <c:pt idx="18">
                  <c:v>11303.235999999997</c:v>
                </c:pt>
                <c:pt idx="19">
                  <c:v>11322.435999999996</c:v>
                </c:pt>
                <c:pt idx="20">
                  <c:v>11117.475999999995</c:v>
                </c:pt>
                <c:pt idx="21">
                  <c:v>11117.475999999995</c:v>
                </c:pt>
                <c:pt idx="22">
                  <c:v>11097.795999999995</c:v>
                </c:pt>
                <c:pt idx="23">
                  <c:v>10935.975999999995</c:v>
                </c:pt>
                <c:pt idx="24">
                  <c:v>10735.095999999998</c:v>
                </c:pt>
                <c:pt idx="25">
                  <c:v>10468.215999999999</c:v>
                </c:pt>
                <c:pt idx="26">
                  <c:v>10468.215999999999</c:v>
                </c:pt>
                <c:pt idx="27">
                  <c:v>11121.016</c:v>
                </c:pt>
                <c:pt idx="28">
                  <c:v>11725.815999999999</c:v>
                </c:pt>
                <c:pt idx="29">
                  <c:v>12205.815999999995</c:v>
                </c:pt>
                <c:pt idx="30">
                  <c:v>12292.215999999997</c:v>
                </c:pt>
                <c:pt idx="31">
                  <c:v>12365.655999999999</c:v>
                </c:pt>
                <c:pt idx="32">
                  <c:v>12502.365999999998</c:v>
                </c:pt>
                <c:pt idx="33">
                  <c:v>12627.915999999997</c:v>
                </c:pt>
                <c:pt idx="34">
                  <c:v>12663.196000000002</c:v>
                </c:pt>
                <c:pt idx="35">
                  <c:v>12764.752</c:v>
                </c:pt>
                <c:pt idx="36">
                  <c:v>12475.455999999998</c:v>
                </c:pt>
                <c:pt idx="37">
                  <c:v>12506.175999999996</c:v>
                </c:pt>
                <c:pt idx="38">
                  <c:v>12198.975999999995</c:v>
                </c:pt>
                <c:pt idx="39">
                  <c:v>12184.575999999997</c:v>
                </c:pt>
                <c:pt idx="40">
                  <c:v>12171.615999999996</c:v>
                </c:pt>
                <c:pt idx="41">
                  <c:v>12171.615999999996</c:v>
                </c:pt>
                <c:pt idx="42">
                  <c:v>11867.325999999994</c:v>
                </c:pt>
                <c:pt idx="43">
                  <c:v>11608.365999999996</c:v>
                </c:pt>
                <c:pt idx="44">
                  <c:v>11579.565999999997</c:v>
                </c:pt>
                <c:pt idx="45">
                  <c:v>11579.565999999997</c:v>
                </c:pt>
                <c:pt idx="46">
                  <c:v>11752.221999999994</c:v>
                </c:pt>
                <c:pt idx="47">
                  <c:v>11917.029999999995</c:v>
                </c:pt>
                <c:pt idx="48">
                  <c:v>12277.029999999997</c:v>
                </c:pt>
                <c:pt idx="49">
                  <c:v>12341.829999999994</c:v>
                </c:pt>
                <c:pt idx="50">
                  <c:v>12456.957999999991</c:v>
                </c:pt>
                <c:pt idx="51">
                  <c:v>12518.967999999993</c:v>
                </c:pt>
                <c:pt idx="52">
                  <c:v>12518.967999999993</c:v>
                </c:pt>
                <c:pt idx="53">
                  <c:v>12192.567999999996</c:v>
                </c:pt>
                <c:pt idx="54">
                  <c:v>12204.519999999995</c:v>
                </c:pt>
                <c:pt idx="55">
                  <c:v>12241.96</c:v>
                </c:pt>
                <c:pt idx="56">
                  <c:v>12277.959999999995</c:v>
                </c:pt>
                <c:pt idx="57">
                  <c:v>12412.959999999995</c:v>
                </c:pt>
                <c:pt idx="58">
                  <c:v>12098.079999999998</c:v>
                </c:pt>
                <c:pt idx="59">
                  <c:v>12381.999999999996</c:v>
                </c:pt>
                <c:pt idx="60">
                  <c:v>12660.849999999999</c:v>
                </c:pt>
                <c:pt idx="61">
                  <c:v>12786.849999999999</c:v>
                </c:pt>
                <c:pt idx="62">
                  <c:v>13024.449999999999</c:v>
                </c:pt>
                <c:pt idx="63">
                  <c:v>13330.449999999999</c:v>
                </c:pt>
                <c:pt idx="64">
                  <c:v>13808.829999999996</c:v>
                </c:pt>
                <c:pt idx="65">
                  <c:v>13198.779999999981</c:v>
                </c:pt>
                <c:pt idx="66">
                  <c:v>13148.979999999974</c:v>
                </c:pt>
                <c:pt idx="67">
                  <c:v>13818.309999999976</c:v>
                </c:pt>
                <c:pt idx="68">
                  <c:v>13878.789999999979</c:v>
                </c:pt>
                <c:pt idx="69">
                  <c:v>14248.629999999979</c:v>
                </c:pt>
                <c:pt idx="70">
                  <c:v>14611.509999999984</c:v>
                </c:pt>
                <c:pt idx="71">
                  <c:v>14717.349999999982</c:v>
                </c:pt>
                <c:pt idx="72">
                  <c:v>15080.229999999981</c:v>
                </c:pt>
                <c:pt idx="73">
                  <c:v>15644.709999999983</c:v>
                </c:pt>
                <c:pt idx="74">
                  <c:v>15841.269999999979</c:v>
                </c:pt>
                <c:pt idx="75">
                  <c:v>16080.885999999973</c:v>
                </c:pt>
                <c:pt idx="76">
                  <c:v>16183.797999999973</c:v>
                </c:pt>
                <c:pt idx="77">
                  <c:v>16183.797999999973</c:v>
                </c:pt>
                <c:pt idx="78">
                  <c:v>16273.047999999973</c:v>
                </c:pt>
                <c:pt idx="79">
                  <c:v>16480.107999999975</c:v>
                </c:pt>
                <c:pt idx="80">
                  <c:v>16672.299999999977</c:v>
                </c:pt>
                <c:pt idx="81">
                  <c:v>16786.467999999979</c:v>
                </c:pt>
                <c:pt idx="82">
                  <c:v>16786.467999999979</c:v>
                </c:pt>
                <c:pt idx="83">
                  <c:v>16936.011999999981</c:v>
                </c:pt>
                <c:pt idx="84">
                  <c:v>17466.65199999998</c:v>
                </c:pt>
                <c:pt idx="85">
                  <c:v>17758.491999999984</c:v>
                </c:pt>
                <c:pt idx="86">
                  <c:v>18096.411999999982</c:v>
                </c:pt>
                <c:pt idx="87">
                  <c:v>18238.971999999987</c:v>
                </c:pt>
                <c:pt idx="88">
                  <c:v>18541.371999999988</c:v>
                </c:pt>
                <c:pt idx="89">
                  <c:v>18994.971999999987</c:v>
                </c:pt>
                <c:pt idx="90">
                  <c:v>19408.971999999983</c:v>
                </c:pt>
                <c:pt idx="91">
                  <c:v>19649.691999999974</c:v>
                </c:pt>
                <c:pt idx="92">
                  <c:v>19692.171999999984</c:v>
                </c:pt>
                <c:pt idx="93">
                  <c:v>19989.171999999973</c:v>
                </c:pt>
                <c:pt idx="94">
                  <c:v>20167.587999999982</c:v>
                </c:pt>
                <c:pt idx="95">
                  <c:v>19871.187999999973</c:v>
                </c:pt>
                <c:pt idx="96">
                  <c:v>19609.82799999998</c:v>
                </c:pt>
                <c:pt idx="97">
                  <c:v>19311.027999999977</c:v>
                </c:pt>
                <c:pt idx="98">
                  <c:v>19321.827999999976</c:v>
                </c:pt>
                <c:pt idx="99">
                  <c:v>19401.507999999976</c:v>
                </c:pt>
                <c:pt idx="100">
                  <c:v>19189.107999999975</c:v>
                </c:pt>
                <c:pt idx="101">
                  <c:v>19443.987999999976</c:v>
                </c:pt>
                <c:pt idx="102">
                  <c:v>19733.823999999979</c:v>
                </c:pt>
                <c:pt idx="103">
                  <c:v>20216.22399999998</c:v>
                </c:pt>
                <c:pt idx="104">
                  <c:v>20369.823999999982</c:v>
                </c:pt>
                <c:pt idx="105">
                  <c:v>20434.335999999988</c:v>
                </c:pt>
                <c:pt idx="106">
                  <c:v>20542.335999999988</c:v>
                </c:pt>
                <c:pt idx="107">
                  <c:v>20240.007999999987</c:v>
                </c:pt>
                <c:pt idx="108">
                  <c:v>20240.007999999987</c:v>
                </c:pt>
                <c:pt idx="109">
                  <c:v>20409.05799999999</c:v>
                </c:pt>
                <c:pt idx="110">
                  <c:v>20409.05799999999</c:v>
                </c:pt>
                <c:pt idx="111">
                  <c:v>20143.37799999999</c:v>
                </c:pt>
                <c:pt idx="112">
                  <c:v>20320.497999999996</c:v>
                </c:pt>
                <c:pt idx="113">
                  <c:v>20344.977999999996</c:v>
                </c:pt>
                <c:pt idx="114">
                  <c:v>20222.673999999999</c:v>
                </c:pt>
                <c:pt idx="115">
                  <c:v>20222.673999999999</c:v>
                </c:pt>
                <c:pt idx="116">
                  <c:v>19907.673999999999</c:v>
                </c:pt>
                <c:pt idx="117">
                  <c:v>19922.254000000001</c:v>
                </c:pt>
                <c:pt idx="118">
                  <c:v>19708.414000000004</c:v>
                </c:pt>
                <c:pt idx="119">
                  <c:v>19721.536000000004</c:v>
                </c:pt>
                <c:pt idx="120">
                  <c:v>20124.736000000001</c:v>
                </c:pt>
                <c:pt idx="121">
                  <c:v>20556.885999999999</c:v>
                </c:pt>
                <c:pt idx="122">
                  <c:v>20953.786</c:v>
                </c:pt>
                <c:pt idx="123">
                  <c:v>20957.05</c:v>
                </c:pt>
                <c:pt idx="124">
                  <c:v>21079.858</c:v>
                </c:pt>
                <c:pt idx="125">
                  <c:v>21188.722000000002</c:v>
                </c:pt>
                <c:pt idx="126">
                  <c:v>21213.778000000002</c:v>
                </c:pt>
                <c:pt idx="127">
                  <c:v>21528.274000000001</c:v>
                </c:pt>
                <c:pt idx="128">
                  <c:v>21674.434000000001</c:v>
                </c:pt>
                <c:pt idx="129">
                  <c:v>21646.114000000001</c:v>
                </c:pt>
                <c:pt idx="130">
                  <c:v>21398.314000000002</c:v>
                </c:pt>
                <c:pt idx="131">
                  <c:v>21527.338000000007</c:v>
                </c:pt>
                <c:pt idx="132">
                  <c:v>21658.666000000008</c:v>
                </c:pt>
                <c:pt idx="133">
                  <c:v>21592.33600000001</c:v>
                </c:pt>
                <c:pt idx="134">
                  <c:v>22298.896000000001</c:v>
                </c:pt>
                <c:pt idx="135">
                  <c:v>22547.296000000006</c:v>
                </c:pt>
                <c:pt idx="136">
                  <c:v>22663.720000000005</c:v>
                </c:pt>
                <c:pt idx="137">
                  <c:v>22823.110000000004</c:v>
                </c:pt>
                <c:pt idx="138">
                  <c:v>22499.710000000006</c:v>
                </c:pt>
                <c:pt idx="139">
                  <c:v>22216.570000000007</c:v>
                </c:pt>
                <c:pt idx="140">
                  <c:v>21920.890000000007</c:v>
                </c:pt>
                <c:pt idx="141">
                  <c:v>22027.810000000009</c:v>
                </c:pt>
                <c:pt idx="142">
                  <c:v>22314.910000000011</c:v>
                </c:pt>
                <c:pt idx="143">
                  <c:v>22437.340000000007</c:v>
                </c:pt>
                <c:pt idx="144">
                  <c:v>22464.940000000002</c:v>
                </c:pt>
                <c:pt idx="145">
                  <c:v>22484.410000000011</c:v>
                </c:pt>
                <c:pt idx="146">
                  <c:v>22441.354000000014</c:v>
                </c:pt>
                <c:pt idx="147">
                  <c:v>22760.76400000001</c:v>
                </c:pt>
                <c:pt idx="148">
                  <c:v>22790.794000000009</c:v>
                </c:pt>
                <c:pt idx="149">
                  <c:v>22481.67400000001</c:v>
                </c:pt>
                <c:pt idx="150">
                  <c:v>22488.60400000001</c:v>
                </c:pt>
                <c:pt idx="151">
                  <c:v>22595.15800000001</c:v>
                </c:pt>
                <c:pt idx="152">
                  <c:v>22879.918000000012</c:v>
                </c:pt>
                <c:pt idx="153">
                  <c:v>22576.384000000009</c:v>
                </c:pt>
                <c:pt idx="154">
                  <c:v>22996.804000000015</c:v>
                </c:pt>
                <c:pt idx="155">
                  <c:v>23394.124000000011</c:v>
                </c:pt>
                <c:pt idx="156">
                  <c:v>23416.204000000012</c:v>
                </c:pt>
                <c:pt idx="157">
                  <c:v>23133.964000000011</c:v>
                </c:pt>
                <c:pt idx="158">
                  <c:v>23013.364000000009</c:v>
                </c:pt>
                <c:pt idx="159">
                  <c:v>22704.24400000001</c:v>
                </c:pt>
                <c:pt idx="160">
                  <c:v>22690.85200000001</c:v>
                </c:pt>
                <c:pt idx="161">
                  <c:v>22898.752000000008</c:v>
                </c:pt>
                <c:pt idx="162">
                  <c:v>22903.666000000008</c:v>
                </c:pt>
                <c:pt idx="163">
                  <c:v>22903.666000000008</c:v>
                </c:pt>
                <c:pt idx="164">
                  <c:v>22952.626</c:v>
                </c:pt>
                <c:pt idx="165">
                  <c:v>22977.106</c:v>
                </c:pt>
                <c:pt idx="166">
                  <c:v>22977.106</c:v>
                </c:pt>
                <c:pt idx="167">
                  <c:v>22701.165999999994</c:v>
                </c:pt>
                <c:pt idx="168">
                  <c:v>23236.413999999993</c:v>
                </c:pt>
                <c:pt idx="169">
                  <c:v>22952.445999999996</c:v>
                </c:pt>
                <c:pt idx="170">
                  <c:v>22644.346000000001</c:v>
                </c:pt>
                <c:pt idx="171">
                  <c:v>22653.826000000001</c:v>
                </c:pt>
                <c:pt idx="172">
                  <c:v>23052.346000000001</c:v>
                </c:pt>
                <c:pt idx="173">
                  <c:v>22810.984000000008</c:v>
                </c:pt>
                <c:pt idx="174">
                  <c:v>22561.384000000005</c:v>
                </c:pt>
                <c:pt idx="175">
                  <c:v>22671.184000000001</c:v>
                </c:pt>
                <c:pt idx="176">
                  <c:v>22424.944000000003</c:v>
                </c:pt>
                <c:pt idx="177">
                  <c:v>22424.944000000003</c:v>
                </c:pt>
                <c:pt idx="178">
                  <c:v>22692.016000000003</c:v>
                </c:pt>
                <c:pt idx="179">
                  <c:v>23151.045999999995</c:v>
                </c:pt>
                <c:pt idx="180">
                  <c:v>22962.909999999996</c:v>
                </c:pt>
                <c:pt idx="181">
                  <c:v>22665.549999999988</c:v>
                </c:pt>
                <c:pt idx="182">
                  <c:v>23132.109999999993</c:v>
                </c:pt>
                <c:pt idx="183">
                  <c:v>23487.309999999994</c:v>
                </c:pt>
                <c:pt idx="184">
                  <c:v>23010.165999999994</c:v>
                </c:pt>
                <c:pt idx="185">
                  <c:v>23019.093999999994</c:v>
                </c:pt>
                <c:pt idx="186">
                  <c:v>23054.733999999993</c:v>
                </c:pt>
                <c:pt idx="187">
                  <c:v>23213.001999999993</c:v>
                </c:pt>
                <c:pt idx="188">
                  <c:v>23391.069999999992</c:v>
                </c:pt>
                <c:pt idx="189">
                  <c:v>23406.459999999992</c:v>
                </c:pt>
                <c:pt idx="190">
                  <c:v>23939.979999999989</c:v>
                </c:pt>
                <c:pt idx="191">
                  <c:v>23693.211999999989</c:v>
                </c:pt>
                <c:pt idx="192">
                  <c:v>23686.875999999989</c:v>
                </c:pt>
                <c:pt idx="193">
                  <c:v>23497.875999999989</c:v>
                </c:pt>
                <c:pt idx="194">
                  <c:v>23028.627999999986</c:v>
                </c:pt>
                <c:pt idx="195">
                  <c:v>22809.927999999993</c:v>
                </c:pt>
                <c:pt idx="196">
                  <c:v>22615.887999999992</c:v>
                </c:pt>
                <c:pt idx="197">
                  <c:v>22780.587999999989</c:v>
                </c:pt>
                <c:pt idx="198">
                  <c:v>22249.623999999993</c:v>
                </c:pt>
                <c:pt idx="199">
                  <c:v>22825.083999999992</c:v>
                </c:pt>
                <c:pt idx="200">
                  <c:v>22825.083999999992</c:v>
                </c:pt>
                <c:pt idx="201">
                  <c:v>22594.203999999991</c:v>
                </c:pt>
                <c:pt idx="202">
                  <c:v>22375.215999999993</c:v>
                </c:pt>
                <c:pt idx="203">
                  <c:v>22079.727999999988</c:v>
                </c:pt>
                <c:pt idx="204">
                  <c:v>22428.207999999984</c:v>
                </c:pt>
                <c:pt idx="205">
                  <c:v>22698.30999999999</c:v>
                </c:pt>
                <c:pt idx="206">
                  <c:v>22439.349999999991</c:v>
                </c:pt>
                <c:pt idx="207">
                  <c:v>22689.909999999996</c:v>
                </c:pt>
                <c:pt idx="208">
                  <c:v>22621.869999999995</c:v>
                </c:pt>
                <c:pt idx="209">
                  <c:v>23691.159999999996</c:v>
                </c:pt>
                <c:pt idx="210">
                  <c:v>24238.215999999997</c:v>
                </c:pt>
                <c:pt idx="211">
                  <c:v>24291.207999999999</c:v>
                </c:pt>
                <c:pt idx="212">
                  <c:v>24112.648000000005</c:v>
                </c:pt>
                <c:pt idx="213">
                  <c:v>23901.448000000004</c:v>
                </c:pt>
                <c:pt idx="214">
                  <c:v>23732.10400000001</c:v>
                </c:pt>
                <c:pt idx="215">
                  <c:v>23451.208000000006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80-4FB4-A28E-67F04590BB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1651160"/>
        <c:axId val="361655864"/>
      </c:lineChart>
      <c:catAx>
        <c:axId val="36165116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61655864"/>
        <c:crosses val="autoZero"/>
        <c:auto val="1"/>
        <c:lblAlgn val="ctr"/>
        <c:lblOffset val="100"/>
        <c:noMultiLvlLbl val="0"/>
      </c:catAx>
      <c:valAx>
        <c:axId val="361655864"/>
        <c:scaling>
          <c:orientation val="minMax"/>
          <c:max val="26000"/>
          <c:min val="8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;[Red]\-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61651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Rischio 5%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'Track Record'!$CJ$2:$CJ$217</c:f>
              <c:numCache>
                <c:formatCode>0.00;[Red]\-0.00</c:formatCode>
                <c:ptCount val="216"/>
                <c:pt idx="0">
                  <c:v>10099.999999999998</c:v>
                </c:pt>
                <c:pt idx="1">
                  <c:v>10346.399999999991</c:v>
                </c:pt>
                <c:pt idx="2">
                  <c:v>10777.599999999988</c:v>
                </c:pt>
                <c:pt idx="3">
                  <c:v>10777.599999999988</c:v>
                </c:pt>
                <c:pt idx="4">
                  <c:v>11424.999999999989</c:v>
                </c:pt>
                <c:pt idx="5">
                  <c:v>10964.19999999999</c:v>
                </c:pt>
                <c:pt idx="6">
                  <c:v>11150.19999999999</c:v>
                </c:pt>
                <c:pt idx="7">
                  <c:v>11150.19999999999</c:v>
                </c:pt>
                <c:pt idx="8">
                  <c:v>11262.199999999988</c:v>
                </c:pt>
                <c:pt idx="9">
                  <c:v>11444.599999999989</c:v>
                </c:pt>
                <c:pt idx="10">
                  <c:v>11725.099999999988</c:v>
                </c:pt>
                <c:pt idx="11">
                  <c:v>11898.699999999993</c:v>
                </c:pt>
                <c:pt idx="12">
                  <c:v>11898.699999999993</c:v>
                </c:pt>
                <c:pt idx="13">
                  <c:v>11280.460000000001</c:v>
                </c:pt>
                <c:pt idx="14">
                  <c:v>11071.160000000003</c:v>
                </c:pt>
                <c:pt idx="15">
                  <c:v>11529.960000000003</c:v>
                </c:pt>
                <c:pt idx="16">
                  <c:v>12252.060000000005</c:v>
                </c:pt>
                <c:pt idx="17">
                  <c:v>12252.060000000005</c:v>
                </c:pt>
                <c:pt idx="18">
                  <c:v>12172.059999999996</c:v>
                </c:pt>
                <c:pt idx="19">
                  <c:v>12204.059999999992</c:v>
                </c:pt>
                <c:pt idx="20">
                  <c:v>11862.459999999994</c:v>
                </c:pt>
                <c:pt idx="21">
                  <c:v>11862.459999999994</c:v>
                </c:pt>
                <c:pt idx="22">
                  <c:v>11829.659999999993</c:v>
                </c:pt>
                <c:pt idx="23">
                  <c:v>11559.959999999992</c:v>
                </c:pt>
                <c:pt idx="24">
                  <c:v>11225.159999999998</c:v>
                </c:pt>
                <c:pt idx="25">
                  <c:v>10780.359999999997</c:v>
                </c:pt>
                <c:pt idx="26">
                  <c:v>10780.359999999997</c:v>
                </c:pt>
                <c:pt idx="27">
                  <c:v>11868.359999999997</c:v>
                </c:pt>
                <c:pt idx="28">
                  <c:v>12876.359999999999</c:v>
                </c:pt>
                <c:pt idx="29">
                  <c:v>13676.35999999999</c:v>
                </c:pt>
                <c:pt idx="30">
                  <c:v>13820.359999999997</c:v>
                </c:pt>
                <c:pt idx="31">
                  <c:v>13942.759999999998</c:v>
                </c:pt>
                <c:pt idx="32">
                  <c:v>14170.609999999995</c:v>
                </c:pt>
                <c:pt idx="33">
                  <c:v>14379.859999999997</c:v>
                </c:pt>
                <c:pt idx="34">
                  <c:v>14438.660000000003</c:v>
                </c:pt>
                <c:pt idx="35">
                  <c:v>14607.919999999998</c:v>
                </c:pt>
                <c:pt idx="36">
                  <c:v>14125.759999999998</c:v>
                </c:pt>
                <c:pt idx="37">
                  <c:v>14176.959999999992</c:v>
                </c:pt>
                <c:pt idx="38">
                  <c:v>13664.959999999992</c:v>
                </c:pt>
                <c:pt idx="39">
                  <c:v>13640.959999999995</c:v>
                </c:pt>
                <c:pt idx="40">
                  <c:v>13619.359999999993</c:v>
                </c:pt>
                <c:pt idx="41">
                  <c:v>13619.359999999993</c:v>
                </c:pt>
                <c:pt idx="42">
                  <c:v>13112.20999999999</c:v>
                </c:pt>
                <c:pt idx="43">
                  <c:v>12680.609999999993</c:v>
                </c:pt>
                <c:pt idx="44">
                  <c:v>12632.609999999993</c:v>
                </c:pt>
                <c:pt idx="45">
                  <c:v>12632.609999999993</c:v>
                </c:pt>
                <c:pt idx="46">
                  <c:v>12920.369999999992</c:v>
                </c:pt>
                <c:pt idx="47">
                  <c:v>13195.04999999999</c:v>
                </c:pt>
                <c:pt idx="48">
                  <c:v>13795.049999999996</c:v>
                </c:pt>
                <c:pt idx="49">
                  <c:v>13903.049999999992</c:v>
                </c:pt>
                <c:pt idx="50">
                  <c:v>14094.929999999986</c:v>
                </c:pt>
                <c:pt idx="51">
                  <c:v>14198.279999999988</c:v>
                </c:pt>
                <c:pt idx="52">
                  <c:v>14198.279999999988</c:v>
                </c:pt>
                <c:pt idx="53">
                  <c:v>13654.279999999992</c:v>
                </c:pt>
                <c:pt idx="54">
                  <c:v>13674.199999999992</c:v>
                </c:pt>
                <c:pt idx="55">
                  <c:v>13736.599999999999</c:v>
                </c:pt>
                <c:pt idx="56">
                  <c:v>13796.599999999991</c:v>
                </c:pt>
                <c:pt idx="57">
                  <c:v>14021.599999999995</c:v>
                </c:pt>
                <c:pt idx="58">
                  <c:v>13496.799999999996</c:v>
                </c:pt>
                <c:pt idx="59">
                  <c:v>13969.999999999993</c:v>
                </c:pt>
                <c:pt idx="60">
                  <c:v>14434.749999999996</c:v>
                </c:pt>
                <c:pt idx="61">
                  <c:v>14644.749999999996</c:v>
                </c:pt>
                <c:pt idx="62">
                  <c:v>15040.749999999996</c:v>
                </c:pt>
                <c:pt idx="63">
                  <c:v>15550.749999999998</c:v>
                </c:pt>
                <c:pt idx="64">
                  <c:v>16348.049999999994</c:v>
                </c:pt>
                <c:pt idx="65">
                  <c:v>15331.299999999968</c:v>
                </c:pt>
                <c:pt idx="66">
                  <c:v>15248.299999999959</c:v>
                </c:pt>
                <c:pt idx="67">
                  <c:v>16363.849999999959</c:v>
                </c:pt>
                <c:pt idx="68">
                  <c:v>16464.649999999965</c:v>
                </c:pt>
                <c:pt idx="69">
                  <c:v>17081.049999999963</c:v>
                </c:pt>
                <c:pt idx="70">
                  <c:v>17685.849999999973</c:v>
                </c:pt>
                <c:pt idx="71">
                  <c:v>17862.249999999971</c:v>
                </c:pt>
                <c:pt idx="72">
                  <c:v>18467.04999999997</c:v>
                </c:pt>
                <c:pt idx="73">
                  <c:v>19407.849999999969</c:v>
                </c:pt>
                <c:pt idx="74">
                  <c:v>19735.449999999961</c:v>
                </c:pt>
                <c:pt idx="75">
                  <c:v>20134.809999999954</c:v>
                </c:pt>
                <c:pt idx="76">
                  <c:v>20306.329999999958</c:v>
                </c:pt>
                <c:pt idx="77">
                  <c:v>20306.329999999958</c:v>
                </c:pt>
                <c:pt idx="78">
                  <c:v>20455.079999999954</c:v>
                </c:pt>
                <c:pt idx="79">
                  <c:v>20800.179999999957</c:v>
                </c:pt>
                <c:pt idx="80">
                  <c:v>21120.499999999964</c:v>
                </c:pt>
                <c:pt idx="81">
                  <c:v>21310.779999999966</c:v>
                </c:pt>
                <c:pt idx="82">
                  <c:v>21310.779999999966</c:v>
                </c:pt>
                <c:pt idx="83">
                  <c:v>21560.019999999968</c:v>
                </c:pt>
                <c:pt idx="84">
                  <c:v>22444.419999999966</c:v>
                </c:pt>
                <c:pt idx="85">
                  <c:v>22930.819999999971</c:v>
                </c:pt>
                <c:pt idx="86">
                  <c:v>23494.019999999971</c:v>
                </c:pt>
                <c:pt idx="87">
                  <c:v>23731.619999999977</c:v>
                </c:pt>
                <c:pt idx="88">
                  <c:v>24235.619999999981</c:v>
                </c:pt>
                <c:pt idx="89">
                  <c:v>24991.619999999974</c:v>
                </c:pt>
                <c:pt idx="90">
                  <c:v>25681.619999999974</c:v>
                </c:pt>
                <c:pt idx="91">
                  <c:v>26082.819999999956</c:v>
                </c:pt>
                <c:pt idx="92">
                  <c:v>26153.619999999974</c:v>
                </c:pt>
                <c:pt idx="93">
                  <c:v>26648.619999999955</c:v>
                </c:pt>
                <c:pt idx="94">
                  <c:v>26945.97999999997</c:v>
                </c:pt>
                <c:pt idx="95">
                  <c:v>26451.97999999996</c:v>
                </c:pt>
                <c:pt idx="96">
                  <c:v>26016.379999999961</c:v>
                </c:pt>
                <c:pt idx="97">
                  <c:v>25518.379999999961</c:v>
                </c:pt>
                <c:pt idx="98">
                  <c:v>25536.379999999961</c:v>
                </c:pt>
                <c:pt idx="99">
                  <c:v>25669.17999999996</c:v>
                </c:pt>
                <c:pt idx="100">
                  <c:v>25315.17999999996</c:v>
                </c:pt>
                <c:pt idx="101">
                  <c:v>25739.97999999996</c:v>
                </c:pt>
                <c:pt idx="102">
                  <c:v>26223.039999999964</c:v>
                </c:pt>
                <c:pt idx="103">
                  <c:v>27027.039999999964</c:v>
                </c:pt>
                <c:pt idx="104">
                  <c:v>27283.039999999968</c:v>
                </c:pt>
                <c:pt idx="105">
                  <c:v>27390.559999999979</c:v>
                </c:pt>
                <c:pt idx="106">
                  <c:v>27570.559999999979</c:v>
                </c:pt>
                <c:pt idx="107">
                  <c:v>27066.679999999978</c:v>
                </c:pt>
                <c:pt idx="108">
                  <c:v>27066.679999999978</c:v>
                </c:pt>
                <c:pt idx="109">
                  <c:v>27348.429999999982</c:v>
                </c:pt>
                <c:pt idx="110">
                  <c:v>27348.429999999982</c:v>
                </c:pt>
                <c:pt idx="111">
                  <c:v>26905.629999999979</c:v>
                </c:pt>
                <c:pt idx="112">
                  <c:v>27200.829999999991</c:v>
                </c:pt>
                <c:pt idx="113">
                  <c:v>27241.629999999997</c:v>
                </c:pt>
                <c:pt idx="114">
                  <c:v>27037.79</c:v>
                </c:pt>
                <c:pt idx="115">
                  <c:v>27037.79</c:v>
                </c:pt>
                <c:pt idx="116">
                  <c:v>26512.79</c:v>
                </c:pt>
                <c:pt idx="117">
                  <c:v>26537.09</c:v>
                </c:pt>
                <c:pt idx="118">
                  <c:v>26180.690000000002</c:v>
                </c:pt>
                <c:pt idx="119">
                  <c:v>26202.560000000009</c:v>
                </c:pt>
                <c:pt idx="120">
                  <c:v>26874.560000000001</c:v>
                </c:pt>
                <c:pt idx="121">
                  <c:v>27594.809999999994</c:v>
                </c:pt>
                <c:pt idx="122">
                  <c:v>28256.31</c:v>
                </c:pt>
                <c:pt idx="123">
                  <c:v>28261.75</c:v>
                </c:pt>
                <c:pt idx="124">
                  <c:v>28466.429999999997</c:v>
                </c:pt>
                <c:pt idx="125">
                  <c:v>28647.87</c:v>
                </c:pt>
                <c:pt idx="126">
                  <c:v>28689.63</c:v>
                </c:pt>
                <c:pt idx="127">
                  <c:v>29213.790000000005</c:v>
                </c:pt>
                <c:pt idx="128">
                  <c:v>29457.390000000007</c:v>
                </c:pt>
                <c:pt idx="129">
                  <c:v>29410.190000000006</c:v>
                </c:pt>
                <c:pt idx="130">
                  <c:v>28997.190000000006</c:v>
                </c:pt>
                <c:pt idx="131">
                  <c:v>29212.23000000001</c:v>
                </c:pt>
                <c:pt idx="132">
                  <c:v>29431.110000000015</c:v>
                </c:pt>
                <c:pt idx="133">
                  <c:v>29320.560000000019</c:v>
                </c:pt>
                <c:pt idx="134">
                  <c:v>30498.160000000003</c:v>
                </c:pt>
                <c:pt idx="135">
                  <c:v>30912.160000000007</c:v>
                </c:pt>
                <c:pt idx="136">
                  <c:v>31106.200000000008</c:v>
                </c:pt>
                <c:pt idx="137">
                  <c:v>31371.850000000009</c:v>
                </c:pt>
                <c:pt idx="138">
                  <c:v>30832.850000000006</c:v>
                </c:pt>
                <c:pt idx="139">
                  <c:v>30360.950000000012</c:v>
                </c:pt>
                <c:pt idx="140">
                  <c:v>29868.150000000012</c:v>
                </c:pt>
                <c:pt idx="141">
                  <c:v>30046.350000000013</c:v>
                </c:pt>
                <c:pt idx="142">
                  <c:v>30524.85000000002</c:v>
                </c:pt>
                <c:pt idx="143">
                  <c:v>30728.900000000012</c:v>
                </c:pt>
                <c:pt idx="144">
                  <c:v>30774.900000000009</c:v>
                </c:pt>
                <c:pt idx="145">
                  <c:v>30807.35000000002</c:v>
                </c:pt>
                <c:pt idx="146">
                  <c:v>30735.590000000018</c:v>
                </c:pt>
                <c:pt idx="147">
                  <c:v>31267.940000000017</c:v>
                </c:pt>
                <c:pt idx="148">
                  <c:v>31317.99000000002</c:v>
                </c:pt>
                <c:pt idx="149">
                  <c:v>30802.790000000019</c:v>
                </c:pt>
                <c:pt idx="150">
                  <c:v>30814.340000000015</c:v>
                </c:pt>
                <c:pt idx="151">
                  <c:v>30991.930000000015</c:v>
                </c:pt>
                <c:pt idx="152">
                  <c:v>31466.530000000021</c:v>
                </c:pt>
                <c:pt idx="153">
                  <c:v>30960.640000000018</c:v>
                </c:pt>
                <c:pt idx="154">
                  <c:v>31661.340000000022</c:v>
                </c:pt>
                <c:pt idx="155">
                  <c:v>32323.540000000015</c:v>
                </c:pt>
                <c:pt idx="156">
                  <c:v>32360.340000000018</c:v>
                </c:pt>
                <c:pt idx="157">
                  <c:v>31889.940000000021</c:v>
                </c:pt>
                <c:pt idx="158">
                  <c:v>31688.940000000017</c:v>
                </c:pt>
                <c:pt idx="159">
                  <c:v>31173.740000000016</c:v>
                </c:pt>
                <c:pt idx="160">
                  <c:v>31151.420000000016</c:v>
                </c:pt>
                <c:pt idx="161">
                  <c:v>31497.920000000013</c:v>
                </c:pt>
                <c:pt idx="162">
                  <c:v>31506.110000000011</c:v>
                </c:pt>
                <c:pt idx="163">
                  <c:v>31506.110000000011</c:v>
                </c:pt>
                <c:pt idx="164">
                  <c:v>31587.710000000003</c:v>
                </c:pt>
                <c:pt idx="165">
                  <c:v>31628.509999999995</c:v>
                </c:pt>
                <c:pt idx="166">
                  <c:v>31628.509999999995</c:v>
                </c:pt>
                <c:pt idx="167">
                  <c:v>31168.60999999999</c:v>
                </c:pt>
                <c:pt idx="168">
                  <c:v>32060.689999999991</c:v>
                </c:pt>
                <c:pt idx="169">
                  <c:v>31587.409999999989</c:v>
                </c:pt>
                <c:pt idx="170">
                  <c:v>31073.91</c:v>
                </c:pt>
                <c:pt idx="171">
                  <c:v>31089.71</c:v>
                </c:pt>
                <c:pt idx="172">
                  <c:v>31753.91</c:v>
                </c:pt>
                <c:pt idx="173">
                  <c:v>31351.64000000001</c:v>
                </c:pt>
                <c:pt idx="174">
                  <c:v>30935.640000000014</c:v>
                </c:pt>
                <c:pt idx="175">
                  <c:v>31118.640000000007</c:v>
                </c:pt>
                <c:pt idx="176">
                  <c:v>30708.240000000005</c:v>
                </c:pt>
                <c:pt idx="177">
                  <c:v>30708.240000000005</c:v>
                </c:pt>
                <c:pt idx="178">
                  <c:v>31153.360000000001</c:v>
                </c:pt>
                <c:pt idx="179">
                  <c:v>31918.409999999996</c:v>
                </c:pt>
                <c:pt idx="180">
                  <c:v>31604.849999999991</c:v>
                </c:pt>
                <c:pt idx="181">
                  <c:v>31109.249999999985</c:v>
                </c:pt>
                <c:pt idx="182">
                  <c:v>31886.849999999984</c:v>
                </c:pt>
                <c:pt idx="183">
                  <c:v>32478.849999999988</c:v>
                </c:pt>
                <c:pt idx="184">
                  <c:v>31683.60999999999</c:v>
                </c:pt>
                <c:pt idx="185">
                  <c:v>31698.489999999987</c:v>
                </c:pt>
                <c:pt idx="186">
                  <c:v>31757.889999999989</c:v>
                </c:pt>
                <c:pt idx="187">
                  <c:v>32021.669999999984</c:v>
                </c:pt>
                <c:pt idx="188">
                  <c:v>32318.44999999999</c:v>
                </c:pt>
                <c:pt idx="189">
                  <c:v>32344.099999999984</c:v>
                </c:pt>
                <c:pt idx="190">
                  <c:v>33233.299999999981</c:v>
                </c:pt>
                <c:pt idx="191">
                  <c:v>32822.019999999975</c:v>
                </c:pt>
                <c:pt idx="192">
                  <c:v>32811.459999999977</c:v>
                </c:pt>
                <c:pt idx="193">
                  <c:v>32496.459999999977</c:v>
                </c:pt>
                <c:pt idx="194">
                  <c:v>31714.379999999979</c:v>
                </c:pt>
                <c:pt idx="195">
                  <c:v>31349.879999999983</c:v>
                </c:pt>
                <c:pt idx="196">
                  <c:v>31026.479999999981</c:v>
                </c:pt>
                <c:pt idx="197">
                  <c:v>31300.979999999981</c:v>
                </c:pt>
                <c:pt idx="198">
                  <c:v>30416.039999999986</c:v>
                </c:pt>
                <c:pt idx="199">
                  <c:v>31375.139999999989</c:v>
                </c:pt>
                <c:pt idx="200">
                  <c:v>31375.139999999989</c:v>
                </c:pt>
                <c:pt idx="201">
                  <c:v>30990.339999999989</c:v>
                </c:pt>
                <c:pt idx="202">
                  <c:v>30625.359999999986</c:v>
                </c:pt>
                <c:pt idx="203">
                  <c:v>30132.879999999979</c:v>
                </c:pt>
                <c:pt idx="204">
                  <c:v>30713.679999999978</c:v>
                </c:pt>
                <c:pt idx="205">
                  <c:v>31163.849999999984</c:v>
                </c:pt>
                <c:pt idx="206">
                  <c:v>30732.249999999985</c:v>
                </c:pt>
                <c:pt idx="207">
                  <c:v>31149.85</c:v>
                </c:pt>
                <c:pt idx="208">
                  <c:v>31036.449999999997</c:v>
                </c:pt>
                <c:pt idx="209">
                  <c:v>32818.6</c:v>
                </c:pt>
                <c:pt idx="210">
                  <c:v>33730.36</c:v>
                </c:pt>
                <c:pt idx="211">
                  <c:v>33818.679999999993</c:v>
                </c:pt>
                <c:pt idx="212">
                  <c:v>33521.08</c:v>
                </c:pt>
                <c:pt idx="213">
                  <c:v>33169.080000000009</c:v>
                </c:pt>
                <c:pt idx="214">
                  <c:v>32886.840000000011</c:v>
                </c:pt>
                <c:pt idx="215">
                  <c:v>32418.680000000015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2E-4B61-84A6-9D28B00039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1657040"/>
        <c:axId val="361651552"/>
      </c:lineChart>
      <c:catAx>
        <c:axId val="36165704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61651552"/>
        <c:crosses val="autoZero"/>
        <c:auto val="1"/>
        <c:lblAlgn val="ctr"/>
        <c:lblOffset val="100"/>
        <c:noMultiLvlLbl val="0"/>
      </c:catAx>
      <c:valAx>
        <c:axId val="361651552"/>
        <c:scaling>
          <c:orientation val="minMax"/>
          <c:max val="34000"/>
          <c:min val="8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;[Red]\-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61657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Rischio</a:t>
            </a:r>
            <a:r>
              <a:rPr lang="it-IT" baseline="0"/>
              <a:t> 1%</a:t>
            </a:r>
            <a:endParaRPr lang="it-I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3B-406E-8833-367EBB267A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9402352"/>
        <c:axId val="339400392"/>
      </c:lineChart>
      <c:catAx>
        <c:axId val="33940235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39400392"/>
        <c:crosses val="autoZero"/>
        <c:auto val="1"/>
        <c:lblAlgn val="ctr"/>
        <c:lblOffset val="100"/>
        <c:noMultiLvlLbl val="0"/>
      </c:catAx>
      <c:valAx>
        <c:axId val="339400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39402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Rischio 2%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D6-4D7F-B451-ED89063F9B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9405096"/>
        <c:axId val="339403528"/>
      </c:lineChart>
      <c:catAx>
        <c:axId val="33940509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39403528"/>
        <c:crosses val="autoZero"/>
        <c:auto val="1"/>
        <c:lblAlgn val="ctr"/>
        <c:lblOffset val="100"/>
        <c:noMultiLvlLbl val="0"/>
      </c:catAx>
      <c:valAx>
        <c:axId val="339403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39405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Rischio 3%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7C-4B21-929F-832844B1B2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9404704"/>
        <c:axId val="339407448"/>
      </c:lineChart>
      <c:catAx>
        <c:axId val="3394047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39407448"/>
        <c:crosses val="autoZero"/>
        <c:auto val="1"/>
        <c:lblAlgn val="ctr"/>
        <c:lblOffset val="100"/>
        <c:noMultiLvlLbl val="0"/>
      </c:catAx>
      <c:valAx>
        <c:axId val="339407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39404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Rischio 5%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50-4B96-AC38-EACEAA87F5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9406272"/>
        <c:axId val="339406664"/>
      </c:lineChart>
      <c:catAx>
        <c:axId val="33940627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39406664"/>
        <c:crosses val="autoZero"/>
        <c:auto val="1"/>
        <c:lblAlgn val="ctr"/>
        <c:lblOffset val="100"/>
        <c:noMultiLvlLbl val="0"/>
      </c:catAx>
      <c:valAx>
        <c:axId val="339406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39406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rischio 0,5%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F7-449D-B7FC-B15823BE1E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1390008"/>
        <c:axId val="341386480"/>
      </c:lineChart>
      <c:catAx>
        <c:axId val="34139000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41386480"/>
        <c:crosses val="autoZero"/>
        <c:auto val="1"/>
        <c:lblAlgn val="ctr"/>
        <c:lblOffset val="100"/>
        <c:noMultiLvlLbl val="0"/>
      </c:catAx>
      <c:valAx>
        <c:axId val="341386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41390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Rischio</a:t>
            </a:r>
            <a:r>
              <a:rPr lang="it-IT" baseline="0"/>
              <a:t> 1%</a:t>
            </a:r>
            <a:endParaRPr lang="it-I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E8-43FD-9F7C-68A2B77B2D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1387264"/>
        <c:axId val="341386088"/>
      </c:lineChart>
      <c:catAx>
        <c:axId val="34138726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41386088"/>
        <c:crosses val="autoZero"/>
        <c:auto val="1"/>
        <c:lblAlgn val="ctr"/>
        <c:lblOffset val="100"/>
        <c:noMultiLvlLbl val="0"/>
      </c:catAx>
      <c:valAx>
        <c:axId val="341386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41387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Rischio 2%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3A-4CCC-B316-544C13921C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1385304"/>
        <c:axId val="341386872"/>
      </c:lineChart>
      <c:catAx>
        <c:axId val="3413853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41386872"/>
        <c:crosses val="autoZero"/>
        <c:auto val="1"/>
        <c:lblAlgn val="ctr"/>
        <c:lblOffset val="100"/>
        <c:noMultiLvlLbl val="0"/>
      </c:catAx>
      <c:valAx>
        <c:axId val="341386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41385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Rischio 3%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4A-4089-B4D8-ECE40F109C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1382952"/>
        <c:axId val="341382560"/>
      </c:lineChart>
      <c:catAx>
        <c:axId val="34138295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41382560"/>
        <c:crosses val="autoZero"/>
        <c:auto val="1"/>
        <c:lblAlgn val="ctr"/>
        <c:lblOffset val="100"/>
        <c:noMultiLvlLbl val="0"/>
      </c:catAx>
      <c:valAx>
        <c:axId val="341382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41382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301624</xdr:colOff>
      <xdr:row>2</xdr:row>
      <xdr:rowOff>101600</xdr:rowOff>
    </xdr:from>
    <xdr:to>
      <xdr:col>37</xdr:col>
      <xdr:colOff>800100</xdr:colOff>
      <xdr:row>28</xdr:row>
      <xdr:rowOff>12700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86603E26-0385-4FBD-BD54-4B28F113B6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39</xdr:col>
      <xdr:colOff>215900</xdr:colOff>
      <xdr:row>2</xdr:row>
      <xdr:rowOff>120650</xdr:rowOff>
    </xdr:from>
    <xdr:to>
      <xdr:col>53</xdr:col>
      <xdr:colOff>889000</xdr:colOff>
      <xdr:row>28</xdr:row>
      <xdr:rowOff>50800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CE49C631-F30C-4C5C-9AEA-2E9E793683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55</xdr:col>
      <xdr:colOff>136524</xdr:colOff>
      <xdr:row>2</xdr:row>
      <xdr:rowOff>88900</xdr:rowOff>
    </xdr:from>
    <xdr:to>
      <xdr:col>70</xdr:col>
      <xdr:colOff>806450</xdr:colOff>
      <xdr:row>28</xdr:row>
      <xdr:rowOff>69850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F92372A7-78A5-4C27-A13F-8FBD387600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72</xdr:col>
      <xdr:colOff>174624</xdr:colOff>
      <xdr:row>2</xdr:row>
      <xdr:rowOff>95250</xdr:rowOff>
    </xdr:from>
    <xdr:to>
      <xdr:col>86</xdr:col>
      <xdr:colOff>850899</xdr:colOff>
      <xdr:row>28</xdr:row>
      <xdr:rowOff>76200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234792CA-980B-475B-9331-6E46ADE64D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88</xdr:col>
      <xdr:colOff>238124</xdr:colOff>
      <xdr:row>2</xdr:row>
      <xdr:rowOff>63500</xdr:rowOff>
    </xdr:from>
    <xdr:to>
      <xdr:col>103</xdr:col>
      <xdr:colOff>476250</xdr:colOff>
      <xdr:row>28</xdr:row>
      <xdr:rowOff>57150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C965CE69-EA12-4330-8954-DBB577BAF0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301624</xdr:colOff>
      <xdr:row>2</xdr:row>
      <xdr:rowOff>101600</xdr:rowOff>
    </xdr:from>
    <xdr:to>
      <xdr:col>37</xdr:col>
      <xdr:colOff>800100</xdr:colOff>
      <xdr:row>28</xdr:row>
      <xdr:rowOff>12700</xdr:rowOff>
    </xdr:to>
    <xdr:graphicFrame macro="">
      <xdr:nvGraphicFramePr>
        <xdr:cNvPr id="7" name="Grafico 1">
          <a:extLst>
            <a:ext uri="{FF2B5EF4-FFF2-40B4-BE49-F238E27FC236}">
              <a16:creationId xmlns:a16="http://schemas.microsoft.com/office/drawing/2014/main" id="{2514A210-A08A-473D-A04B-374B20D4CE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39</xdr:col>
      <xdr:colOff>215900</xdr:colOff>
      <xdr:row>2</xdr:row>
      <xdr:rowOff>120650</xdr:rowOff>
    </xdr:from>
    <xdr:to>
      <xdr:col>53</xdr:col>
      <xdr:colOff>889000</xdr:colOff>
      <xdr:row>28</xdr:row>
      <xdr:rowOff>50800</xdr:rowOff>
    </xdr:to>
    <xdr:graphicFrame macro="">
      <xdr:nvGraphicFramePr>
        <xdr:cNvPr id="8" name="Grafico 2">
          <a:extLst>
            <a:ext uri="{FF2B5EF4-FFF2-40B4-BE49-F238E27FC236}">
              <a16:creationId xmlns:a16="http://schemas.microsoft.com/office/drawing/2014/main" id="{C3CCFED5-6EA2-4FF5-A388-2EF15076CF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55</xdr:col>
      <xdr:colOff>136524</xdr:colOff>
      <xdr:row>2</xdr:row>
      <xdr:rowOff>88900</xdr:rowOff>
    </xdr:from>
    <xdr:to>
      <xdr:col>70</xdr:col>
      <xdr:colOff>806450</xdr:colOff>
      <xdr:row>28</xdr:row>
      <xdr:rowOff>69850</xdr:rowOff>
    </xdr:to>
    <xdr:graphicFrame macro="">
      <xdr:nvGraphicFramePr>
        <xdr:cNvPr id="9" name="Grafico 3">
          <a:extLst>
            <a:ext uri="{FF2B5EF4-FFF2-40B4-BE49-F238E27FC236}">
              <a16:creationId xmlns:a16="http://schemas.microsoft.com/office/drawing/2014/main" id="{42132291-9CC1-45A7-9CE5-45B44106EC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72</xdr:col>
      <xdr:colOff>174624</xdr:colOff>
      <xdr:row>2</xdr:row>
      <xdr:rowOff>95250</xdr:rowOff>
    </xdr:from>
    <xdr:to>
      <xdr:col>86</xdr:col>
      <xdr:colOff>850899</xdr:colOff>
      <xdr:row>28</xdr:row>
      <xdr:rowOff>76200</xdr:rowOff>
    </xdr:to>
    <xdr:graphicFrame macro="">
      <xdr:nvGraphicFramePr>
        <xdr:cNvPr id="10" name="Grafico 4">
          <a:extLst>
            <a:ext uri="{FF2B5EF4-FFF2-40B4-BE49-F238E27FC236}">
              <a16:creationId xmlns:a16="http://schemas.microsoft.com/office/drawing/2014/main" id="{BC1463B4-4119-4190-B753-9F12DD8907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88</xdr:col>
      <xdr:colOff>238124</xdr:colOff>
      <xdr:row>2</xdr:row>
      <xdr:rowOff>63500</xdr:rowOff>
    </xdr:from>
    <xdr:to>
      <xdr:col>103</xdr:col>
      <xdr:colOff>476250</xdr:colOff>
      <xdr:row>28</xdr:row>
      <xdr:rowOff>57150</xdr:rowOff>
    </xdr:to>
    <xdr:graphicFrame macro="">
      <xdr:nvGraphicFramePr>
        <xdr:cNvPr id="11" name="Grafico 5">
          <a:extLst>
            <a:ext uri="{FF2B5EF4-FFF2-40B4-BE49-F238E27FC236}">
              <a16:creationId xmlns:a16="http://schemas.microsoft.com/office/drawing/2014/main" id="{0CF95F84-AB53-4E1C-9005-1D9BEAF0B8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21</xdr:col>
      <xdr:colOff>291904</xdr:colOff>
      <xdr:row>1</xdr:row>
      <xdr:rowOff>224520</xdr:rowOff>
    </xdr:from>
    <xdr:to>
      <xdr:col>38</xdr:col>
      <xdr:colOff>163285</xdr:colOff>
      <xdr:row>41</xdr:row>
      <xdr:rowOff>0</xdr:rowOff>
    </xdr:to>
    <xdr:graphicFrame macro="">
      <xdr:nvGraphicFramePr>
        <xdr:cNvPr id="12" name="Grafico 1">
          <a:extLst>
            <a:ext uri="{FF2B5EF4-FFF2-40B4-BE49-F238E27FC236}">
              <a16:creationId xmlns:a16="http://schemas.microsoft.com/office/drawing/2014/main" id="{745A4413-B0FE-4A09-AE0B-2DC5A4EEEE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39</xdr:col>
      <xdr:colOff>215900</xdr:colOff>
      <xdr:row>2</xdr:row>
      <xdr:rowOff>120650</xdr:rowOff>
    </xdr:from>
    <xdr:to>
      <xdr:col>54</xdr:col>
      <xdr:colOff>285750</xdr:colOff>
      <xdr:row>39</xdr:row>
      <xdr:rowOff>118139</xdr:rowOff>
    </xdr:to>
    <xdr:graphicFrame macro="">
      <xdr:nvGraphicFramePr>
        <xdr:cNvPr id="13" name="Grafico 2">
          <a:extLst>
            <a:ext uri="{FF2B5EF4-FFF2-40B4-BE49-F238E27FC236}">
              <a16:creationId xmlns:a16="http://schemas.microsoft.com/office/drawing/2014/main" id="{ADFF4222-545C-4475-960D-CFE25F8F1C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55</xdr:col>
      <xdr:colOff>136524</xdr:colOff>
      <xdr:row>2</xdr:row>
      <xdr:rowOff>88900</xdr:rowOff>
    </xdr:from>
    <xdr:to>
      <xdr:col>70</xdr:col>
      <xdr:colOff>856512</xdr:colOff>
      <xdr:row>39</xdr:row>
      <xdr:rowOff>103372</xdr:rowOff>
    </xdr:to>
    <xdr:graphicFrame macro="">
      <xdr:nvGraphicFramePr>
        <xdr:cNvPr id="14" name="Grafico 3">
          <a:extLst>
            <a:ext uri="{FF2B5EF4-FFF2-40B4-BE49-F238E27FC236}">
              <a16:creationId xmlns:a16="http://schemas.microsoft.com/office/drawing/2014/main" id="{881A3CF6-082F-4027-8803-AEFD1D4D68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72</xdr:col>
      <xdr:colOff>174624</xdr:colOff>
      <xdr:row>2</xdr:row>
      <xdr:rowOff>95250</xdr:rowOff>
    </xdr:from>
    <xdr:to>
      <xdr:col>87</xdr:col>
      <xdr:colOff>57150</xdr:colOff>
      <xdr:row>39</xdr:row>
      <xdr:rowOff>177209</xdr:rowOff>
    </xdr:to>
    <xdr:graphicFrame macro="">
      <xdr:nvGraphicFramePr>
        <xdr:cNvPr id="15" name="Grafico 4">
          <a:extLst>
            <a:ext uri="{FF2B5EF4-FFF2-40B4-BE49-F238E27FC236}">
              <a16:creationId xmlns:a16="http://schemas.microsoft.com/office/drawing/2014/main" id="{EFA4119A-BE5D-4E3F-AD95-21870BABF7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88</xdr:col>
      <xdr:colOff>238124</xdr:colOff>
      <xdr:row>2</xdr:row>
      <xdr:rowOff>35718</xdr:rowOff>
    </xdr:from>
    <xdr:to>
      <xdr:col>103</xdr:col>
      <xdr:colOff>690562</xdr:colOff>
      <xdr:row>39</xdr:row>
      <xdr:rowOff>19050</xdr:rowOff>
    </xdr:to>
    <xdr:graphicFrame macro="">
      <xdr:nvGraphicFramePr>
        <xdr:cNvPr id="16" name="Grafico 5">
          <a:extLst>
            <a:ext uri="{FF2B5EF4-FFF2-40B4-BE49-F238E27FC236}">
              <a16:creationId xmlns:a16="http://schemas.microsoft.com/office/drawing/2014/main" id="{70DAA2A1-5B79-4312-BB41-A964D61921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J1867"/>
  <sheetViews>
    <sheetView zoomScale="80" zoomScaleNormal="80" zoomScaleSheetLayoutView="118" workbookViewId="0">
      <pane ySplit="1" topLeftCell="A213" activePane="bottomLeft" state="frozen"/>
      <selection pane="bottomLeft" activeCell="C219" sqref="C219"/>
    </sheetView>
  </sheetViews>
  <sheetFormatPr defaultColWidth="14.42578125" defaultRowHeight="15" customHeight="1" x14ac:dyDescent="0.2"/>
  <cols>
    <col min="1" max="1" width="24.140625" style="47" customWidth="1"/>
    <col min="2" max="2" width="23.85546875" style="47" customWidth="1"/>
    <col min="3" max="3" width="23" style="73" bestFit="1" customWidth="1"/>
    <col min="4" max="4" width="21" style="88" customWidth="1"/>
    <col min="5" max="5" width="17" style="69" customWidth="1"/>
    <col min="6" max="6" width="21.85546875" style="69" customWidth="1"/>
    <col min="7" max="7" width="20.5703125" style="47" customWidth="1"/>
    <col min="8" max="8" width="22.85546875" style="47" customWidth="1"/>
    <col min="9" max="9" width="14.42578125" style="61"/>
    <col min="10" max="10" width="14.42578125" style="72"/>
    <col min="11" max="12" width="14.42578125" style="26"/>
    <col min="13" max="13" width="14.85546875" style="26" customWidth="1"/>
    <col min="14" max="14" width="17.140625" style="26" customWidth="1"/>
    <col min="15" max="15" width="14.42578125" style="26"/>
    <col min="16" max="16" width="17.7109375" style="26" customWidth="1"/>
    <col min="17" max="22" width="14.42578125" style="26"/>
    <col min="23" max="23" width="20.140625" style="26" customWidth="1"/>
    <col min="24" max="16384" width="14.42578125" style="26"/>
  </cols>
  <sheetData>
    <row r="1" spans="1:88" ht="19.5" customHeight="1" x14ac:dyDescent="0.35">
      <c r="A1" s="43" t="s">
        <v>111</v>
      </c>
      <c r="B1" s="48" t="s">
        <v>112</v>
      </c>
      <c r="C1" s="62" t="s">
        <v>108</v>
      </c>
      <c r="D1" s="80" t="s">
        <v>1</v>
      </c>
      <c r="E1" s="74" t="s">
        <v>109</v>
      </c>
      <c r="F1" s="74" t="s">
        <v>110</v>
      </c>
      <c r="G1" s="48" t="s">
        <v>0</v>
      </c>
      <c r="H1" s="48" t="s">
        <v>115</v>
      </c>
      <c r="I1" s="62" t="s">
        <v>4</v>
      </c>
      <c r="J1" s="78" t="s">
        <v>2</v>
      </c>
      <c r="K1" s="1" t="s">
        <v>3</v>
      </c>
      <c r="L1" s="77" t="s">
        <v>5</v>
      </c>
      <c r="M1" s="2"/>
      <c r="N1" s="1" t="s">
        <v>6</v>
      </c>
      <c r="O1" s="3" t="s">
        <v>7</v>
      </c>
      <c r="P1" s="4" t="s">
        <v>8</v>
      </c>
      <c r="Q1" s="5" t="s">
        <v>9</v>
      </c>
      <c r="R1" s="6"/>
      <c r="S1" s="4" t="s">
        <v>10</v>
      </c>
      <c r="T1" s="7" t="s">
        <v>11</v>
      </c>
      <c r="U1" s="8">
        <f>SUM(O2:O217)</f>
        <v>4338.5000000000127</v>
      </c>
      <c r="V1" s="10" t="s">
        <v>12</v>
      </c>
      <c r="W1" s="25">
        <f>U217</f>
        <v>12241.868000000002</v>
      </c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41" t="s">
        <v>64</v>
      </c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41" t="s">
        <v>65</v>
      </c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41" t="s">
        <v>66</v>
      </c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J1" s="41" t="s">
        <v>67</v>
      </c>
    </row>
    <row r="2" spans="1:88" ht="19.5" customHeight="1" x14ac:dyDescent="0.3">
      <c r="A2" s="44"/>
      <c r="B2" s="44"/>
      <c r="C2" s="56">
        <v>44166</v>
      </c>
      <c r="D2" s="81">
        <v>1.0441</v>
      </c>
      <c r="E2" s="65"/>
      <c r="F2" s="65"/>
      <c r="G2" s="49" t="s">
        <v>13</v>
      </c>
      <c r="H2" s="50" t="s">
        <v>14</v>
      </c>
      <c r="I2" s="59" t="s">
        <v>15</v>
      </c>
      <c r="J2" s="22">
        <v>1.0466</v>
      </c>
      <c r="K2" s="12">
        <f t="shared" ref="K2:K65" si="0">D2-J2</f>
        <v>-2.4999999999999467E-3</v>
      </c>
      <c r="L2" s="13">
        <v>0.5</v>
      </c>
      <c r="M2" s="28" t="s">
        <v>16</v>
      </c>
      <c r="N2" s="14" t="str">
        <f t="shared" ref="N2:N33" si="1">IF(K2&gt;0,IF(I2="SHORT","GUADAGNO","PERDO"),IF(K2&lt;0,IF(I2="SHORT","PERDO","GUADAGNO"),"ZERO"))</f>
        <v>GUADAGNO</v>
      </c>
      <c r="O2" s="15">
        <f t="shared" ref="O2:O65" si="2">IF(K2&gt;0,IF(N2="GUADAGNO",K2*10000,-K2*10000),IF(N2="GUADAGNO",-K2*10000,K2*10000))</f>
        <v>24.999999999999467</v>
      </c>
      <c r="P2" s="16">
        <f t="shared" ref="P2:P65" si="3">L2*O2</f>
        <v>12.499999999999734</v>
      </c>
      <c r="Q2" s="24">
        <v>0.8</v>
      </c>
      <c r="R2" s="16">
        <f t="shared" ref="R2:R65" si="4">Q2*P2</f>
        <v>9.9999999999997868</v>
      </c>
      <c r="S2" s="18">
        <f>R2</f>
        <v>9.9999999999997868</v>
      </c>
      <c r="T2" s="9"/>
      <c r="U2" s="17">
        <f t="shared" ref="U2:U65" si="5">(10000+S2)</f>
        <v>10010</v>
      </c>
      <c r="W2" s="9"/>
      <c r="X2" s="11"/>
      <c r="Y2" s="11"/>
      <c r="Z2" s="11"/>
      <c r="AA2" s="11"/>
      <c r="AB2" s="11"/>
      <c r="AC2" s="11"/>
      <c r="AD2" s="11"/>
      <c r="AE2" s="11"/>
      <c r="AF2" s="11"/>
      <c r="AG2" s="11"/>
      <c r="AJ2" s="9"/>
      <c r="AK2" s="9"/>
      <c r="AL2" s="9"/>
      <c r="AM2" s="17">
        <f>10000+(S2*2)</f>
        <v>10020</v>
      </c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17">
        <f t="shared" ref="BC2:BC65" si="6">10000+(S2*4)</f>
        <v>10040</v>
      </c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17">
        <f t="shared" ref="BT2:BT65" si="7">10000+(S2*6)</f>
        <v>10059.999999999998</v>
      </c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J2" s="17">
        <f t="shared" ref="CJ2:CJ65" si="8">10000+(S2*10)</f>
        <v>10099.999999999998</v>
      </c>
    </row>
    <row r="3" spans="1:88" ht="19.5" customHeight="1" x14ac:dyDescent="0.25">
      <c r="A3" s="44"/>
      <c r="B3" s="44"/>
      <c r="C3" s="56">
        <v>44166</v>
      </c>
      <c r="D3" s="81">
        <v>1.7027000000000001</v>
      </c>
      <c r="E3" s="65"/>
      <c r="F3" s="65"/>
      <c r="G3" s="49" t="s">
        <v>17</v>
      </c>
      <c r="H3" s="50" t="s">
        <v>18</v>
      </c>
      <c r="I3" s="59" t="s">
        <v>15</v>
      </c>
      <c r="J3" s="22">
        <v>1.7081999999999999</v>
      </c>
      <c r="K3" s="12">
        <f t="shared" si="0"/>
        <v>-5.4999999999998384E-3</v>
      </c>
      <c r="L3" s="13">
        <v>0.8</v>
      </c>
      <c r="M3" s="28" t="s">
        <v>16</v>
      </c>
      <c r="N3" s="14" t="str">
        <f t="shared" si="1"/>
        <v>GUADAGNO</v>
      </c>
      <c r="O3" s="15">
        <f t="shared" si="2"/>
        <v>54.99999999999838</v>
      </c>
      <c r="P3" s="16">
        <f t="shared" si="3"/>
        <v>43.999999999998707</v>
      </c>
      <c r="Q3" s="24">
        <v>0.56000000000000005</v>
      </c>
      <c r="R3" s="16">
        <f t="shared" si="4"/>
        <v>24.639999999999279</v>
      </c>
      <c r="S3" s="18">
        <f t="shared" ref="S3:S66" si="9">S2+R3</f>
        <v>34.639999999999063</v>
      </c>
      <c r="T3" s="9"/>
      <c r="U3" s="17">
        <f t="shared" si="5"/>
        <v>10034.64</v>
      </c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17">
        <f t="shared" ref="AM3:AM66" si="10">10000+(S3*2)</f>
        <v>10069.279999999999</v>
      </c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17">
        <f t="shared" si="6"/>
        <v>10138.559999999996</v>
      </c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17">
        <f t="shared" si="7"/>
        <v>10207.839999999995</v>
      </c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J3" s="17">
        <f t="shared" si="8"/>
        <v>10346.399999999991</v>
      </c>
    </row>
    <row r="4" spans="1:88" ht="19.5" customHeight="1" x14ac:dyDescent="0.25">
      <c r="A4" s="44"/>
      <c r="B4" s="44"/>
      <c r="C4" s="56">
        <v>44167</v>
      </c>
      <c r="D4" s="81">
        <v>1.7027000000000001</v>
      </c>
      <c r="E4" s="65"/>
      <c r="F4" s="65"/>
      <c r="G4" s="49" t="s">
        <v>19</v>
      </c>
      <c r="H4" s="50" t="s">
        <v>18</v>
      </c>
      <c r="I4" s="59" t="s">
        <v>15</v>
      </c>
      <c r="J4" s="22">
        <v>1.7137</v>
      </c>
      <c r="K4" s="12">
        <f t="shared" si="0"/>
        <v>-1.0999999999999899E-2</v>
      </c>
      <c r="L4" s="13">
        <v>0.7</v>
      </c>
      <c r="M4" s="28" t="s">
        <v>16</v>
      </c>
      <c r="N4" s="14" t="str">
        <f t="shared" si="1"/>
        <v>GUADAGNO</v>
      </c>
      <c r="O4" s="15">
        <f t="shared" si="2"/>
        <v>109.99999999999899</v>
      </c>
      <c r="P4" s="16">
        <f t="shared" si="3"/>
        <v>76.999999999999289</v>
      </c>
      <c r="Q4" s="24">
        <v>0.56000000000000005</v>
      </c>
      <c r="R4" s="16">
        <f t="shared" si="4"/>
        <v>43.119999999999607</v>
      </c>
      <c r="S4" s="18">
        <f t="shared" si="9"/>
        <v>77.759999999998669</v>
      </c>
      <c r="T4" s="9"/>
      <c r="U4" s="17">
        <f t="shared" si="5"/>
        <v>10077.759999999998</v>
      </c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17">
        <f t="shared" si="10"/>
        <v>10155.519999999997</v>
      </c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17">
        <f t="shared" si="6"/>
        <v>10311.039999999995</v>
      </c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17">
        <f t="shared" si="7"/>
        <v>10466.559999999992</v>
      </c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J4" s="17">
        <f t="shared" si="8"/>
        <v>10777.599999999988</v>
      </c>
    </row>
    <row r="5" spans="1:88" ht="19.5" customHeight="1" x14ac:dyDescent="0.25">
      <c r="A5" s="44"/>
      <c r="B5" s="44"/>
      <c r="C5" s="56">
        <v>44167</v>
      </c>
      <c r="D5" s="81">
        <v>1.0441</v>
      </c>
      <c r="E5" s="65"/>
      <c r="F5" s="65"/>
      <c r="G5" s="49" t="s">
        <v>20</v>
      </c>
      <c r="H5" s="50" t="s">
        <v>21</v>
      </c>
      <c r="I5" s="59" t="s">
        <v>15</v>
      </c>
      <c r="J5" s="22">
        <v>1.0441</v>
      </c>
      <c r="K5" s="12">
        <f t="shared" si="0"/>
        <v>0</v>
      </c>
      <c r="L5" s="13">
        <v>0.5</v>
      </c>
      <c r="M5" s="28" t="s">
        <v>16</v>
      </c>
      <c r="N5" s="14" t="str">
        <f t="shared" si="1"/>
        <v>ZERO</v>
      </c>
      <c r="O5" s="15">
        <f t="shared" si="2"/>
        <v>0</v>
      </c>
      <c r="P5" s="16">
        <f t="shared" si="3"/>
        <v>0</v>
      </c>
      <c r="Q5" s="24">
        <v>0</v>
      </c>
      <c r="R5" s="16">
        <f t="shared" si="4"/>
        <v>0</v>
      </c>
      <c r="S5" s="18">
        <f t="shared" si="9"/>
        <v>77.759999999998669</v>
      </c>
      <c r="T5" s="9"/>
      <c r="U5" s="17">
        <f t="shared" si="5"/>
        <v>10077.759999999998</v>
      </c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17">
        <f t="shared" si="10"/>
        <v>10155.519999999997</v>
      </c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17">
        <f t="shared" si="6"/>
        <v>10311.039999999995</v>
      </c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17">
        <f t="shared" si="7"/>
        <v>10466.559999999992</v>
      </c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J5" s="17">
        <f t="shared" si="8"/>
        <v>10777.599999999988</v>
      </c>
    </row>
    <row r="6" spans="1:88" ht="19.5" customHeight="1" x14ac:dyDescent="0.25">
      <c r="A6" s="44"/>
      <c r="B6" s="44"/>
      <c r="C6" s="56">
        <v>44167</v>
      </c>
      <c r="D6" s="82">
        <v>0.73309999999999997</v>
      </c>
      <c r="E6" s="65"/>
      <c r="F6" s="65"/>
      <c r="G6" s="51" t="s">
        <v>22</v>
      </c>
      <c r="H6" s="50" t="s">
        <v>23</v>
      </c>
      <c r="I6" s="63" t="s">
        <v>15</v>
      </c>
      <c r="J6" s="33">
        <v>0.7409</v>
      </c>
      <c r="K6" s="12">
        <f t="shared" si="0"/>
        <v>-7.8000000000000291E-3</v>
      </c>
      <c r="L6" s="35">
        <v>1</v>
      </c>
      <c r="M6" s="36" t="s">
        <v>16</v>
      </c>
      <c r="N6" s="14" t="str">
        <f t="shared" si="1"/>
        <v>GUADAGNO</v>
      </c>
      <c r="O6" s="15">
        <f t="shared" si="2"/>
        <v>78.000000000000284</v>
      </c>
      <c r="P6" s="16">
        <f t="shared" si="3"/>
        <v>78.000000000000284</v>
      </c>
      <c r="Q6" s="38">
        <v>0.83</v>
      </c>
      <c r="R6" s="16">
        <f t="shared" si="4"/>
        <v>64.740000000000236</v>
      </c>
      <c r="S6" s="18">
        <f t="shared" si="9"/>
        <v>142.49999999999892</v>
      </c>
      <c r="T6" s="29"/>
      <c r="U6" s="17">
        <f t="shared" si="5"/>
        <v>10142.499999999998</v>
      </c>
      <c r="W6" s="2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17">
        <f t="shared" si="10"/>
        <v>10284.999999999998</v>
      </c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17">
        <f t="shared" si="6"/>
        <v>10569.999999999996</v>
      </c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17">
        <f t="shared" si="7"/>
        <v>10854.999999999993</v>
      </c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J6" s="17">
        <f t="shared" si="8"/>
        <v>11424.999999999989</v>
      </c>
    </row>
    <row r="7" spans="1:88" ht="19.5" customHeight="1" x14ac:dyDescent="0.25">
      <c r="A7" s="45"/>
      <c r="B7" s="44"/>
      <c r="C7" s="58">
        <v>44168</v>
      </c>
      <c r="D7" s="83">
        <v>0.95240000000000002</v>
      </c>
      <c r="E7" s="66"/>
      <c r="F7" s="66"/>
      <c r="G7" s="52" t="s">
        <v>24</v>
      </c>
      <c r="H7" s="53" t="s">
        <v>25</v>
      </c>
      <c r="I7" s="64" t="s">
        <v>26</v>
      </c>
      <c r="J7" s="34">
        <v>0.95960000000000001</v>
      </c>
      <c r="K7" s="12">
        <f t="shared" si="0"/>
        <v>-7.1999999999999842E-3</v>
      </c>
      <c r="L7" s="40">
        <v>1</v>
      </c>
      <c r="M7" s="37" t="s">
        <v>16</v>
      </c>
      <c r="N7" s="14" t="str">
        <f t="shared" si="1"/>
        <v>PERDO</v>
      </c>
      <c r="O7" s="15">
        <f t="shared" si="2"/>
        <v>-71.999999999999844</v>
      </c>
      <c r="P7" s="16">
        <f t="shared" si="3"/>
        <v>-71.999999999999844</v>
      </c>
      <c r="Q7" s="39">
        <v>0.64</v>
      </c>
      <c r="R7" s="16">
        <f t="shared" si="4"/>
        <v>-46.079999999999899</v>
      </c>
      <c r="S7" s="18">
        <f t="shared" si="9"/>
        <v>96.419999999999021</v>
      </c>
      <c r="T7" s="9"/>
      <c r="U7" s="17">
        <f t="shared" si="5"/>
        <v>10096.419999999998</v>
      </c>
      <c r="W7" s="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17">
        <f t="shared" si="10"/>
        <v>10192.839999999998</v>
      </c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17">
        <f t="shared" si="6"/>
        <v>10385.679999999997</v>
      </c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17">
        <f t="shared" si="7"/>
        <v>10578.519999999993</v>
      </c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J7" s="17">
        <f t="shared" si="8"/>
        <v>10964.19999999999</v>
      </c>
    </row>
    <row r="8" spans="1:88" ht="19.5" customHeight="1" x14ac:dyDescent="0.25">
      <c r="A8" s="44"/>
      <c r="B8" s="44"/>
      <c r="C8" s="56">
        <v>44168</v>
      </c>
      <c r="D8" s="81">
        <v>0.69330000000000003</v>
      </c>
      <c r="E8" s="65"/>
      <c r="F8" s="65"/>
      <c r="G8" s="44" t="s">
        <v>27</v>
      </c>
      <c r="H8" s="50" t="s">
        <v>28</v>
      </c>
      <c r="I8" s="59" t="s">
        <v>26</v>
      </c>
      <c r="J8" s="22">
        <v>0.69130000000000003</v>
      </c>
      <c r="K8" s="12">
        <f t="shared" si="0"/>
        <v>2.0000000000000018E-3</v>
      </c>
      <c r="L8" s="13">
        <v>1</v>
      </c>
      <c r="M8" s="28" t="s">
        <v>16</v>
      </c>
      <c r="N8" s="14" t="str">
        <f t="shared" si="1"/>
        <v>GUADAGNO</v>
      </c>
      <c r="O8" s="15">
        <f t="shared" si="2"/>
        <v>20.000000000000018</v>
      </c>
      <c r="P8" s="16">
        <f t="shared" si="3"/>
        <v>20.000000000000018</v>
      </c>
      <c r="Q8" s="24">
        <v>0.93</v>
      </c>
      <c r="R8" s="16">
        <f t="shared" si="4"/>
        <v>18.600000000000019</v>
      </c>
      <c r="S8" s="18">
        <f t="shared" si="9"/>
        <v>115.01999999999904</v>
      </c>
      <c r="T8" s="9"/>
      <c r="U8" s="17">
        <f t="shared" si="5"/>
        <v>10115.019999999999</v>
      </c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17">
        <f t="shared" si="10"/>
        <v>10230.039999999997</v>
      </c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17">
        <f t="shared" si="6"/>
        <v>10460.079999999996</v>
      </c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17">
        <f t="shared" si="7"/>
        <v>10690.119999999994</v>
      </c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J8" s="17">
        <f t="shared" si="8"/>
        <v>11150.19999999999</v>
      </c>
    </row>
    <row r="9" spans="1:88" ht="19.5" customHeight="1" x14ac:dyDescent="0.25">
      <c r="A9" s="44"/>
      <c r="B9" s="44"/>
      <c r="C9" s="56">
        <v>44168</v>
      </c>
      <c r="D9" s="81">
        <v>0.69330000000000003</v>
      </c>
      <c r="E9" s="65"/>
      <c r="F9" s="65"/>
      <c r="G9" s="44" t="s">
        <v>29</v>
      </c>
      <c r="H9" s="50" t="s">
        <v>28</v>
      </c>
      <c r="I9" s="59" t="s">
        <v>26</v>
      </c>
      <c r="J9" s="22">
        <v>0.69330000000000003</v>
      </c>
      <c r="K9" s="12">
        <f t="shared" si="0"/>
        <v>0</v>
      </c>
      <c r="L9" s="13">
        <v>1</v>
      </c>
      <c r="M9" s="28" t="s">
        <v>16</v>
      </c>
      <c r="N9" s="14" t="str">
        <f t="shared" si="1"/>
        <v>ZERO</v>
      </c>
      <c r="O9" s="15">
        <f t="shared" si="2"/>
        <v>0</v>
      </c>
      <c r="P9" s="16">
        <f t="shared" si="3"/>
        <v>0</v>
      </c>
      <c r="Q9" s="24">
        <v>0</v>
      </c>
      <c r="R9" s="16">
        <f t="shared" si="4"/>
        <v>0</v>
      </c>
      <c r="S9" s="18">
        <f t="shared" si="9"/>
        <v>115.01999999999904</v>
      </c>
      <c r="T9" s="9"/>
      <c r="U9" s="17">
        <f t="shared" si="5"/>
        <v>10115.019999999999</v>
      </c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17">
        <f t="shared" si="10"/>
        <v>10230.039999999997</v>
      </c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17">
        <f t="shared" si="6"/>
        <v>10460.079999999996</v>
      </c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17">
        <f t="shared" si="7"/>
        <v>10690.119999999994</v>
      </c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J9" s="17">
        <f t="shared" si="8"/>
        <v>11150.19999999999</v>
      </c>
    </row>
    <row r="10" spans="1:88" ht="19.5" customHeight="1" x14ac:dyDescent="0.25">
      <c r="A10" s="44"/>
      <c r="B10" s="44"/>
      <c r="C10" s="56">
        <v>44169</v>
      </c>
      <c r="D10" s="81">
        <v>0.9093</v>
      </c>
      <c r="E10" s="65"/>
      <c r="F10" s="65"/>
      <c r="G10" s="49" t="s">
        <v>30</v>
      </c>
      <c r="H10" s="50" t="s">
        <v>31</v>
      </c>
      <c r="I10" s="59" t="s">
        <v>26</v>
      </c>
      <c r="J10" s="22">
        <v>0.90580000000000005</v>
      </c>
      <c r="K10" s="12">
        <f t="shared" si="0"/>
        <v>3.4999999999999476E-3</v>
      </c>
      <c r="L10" s="13">
        <v>0.5</v>
      </c>
      <c r="M10" s="28" t="s">
        <v>16</v>
      </c>
      <c r="N10" s="14" t="str">
        <f t="shared" si="1"/>
        <v>GUADAGNO</v>
      </c>
      <c r="O10" s="15">
        <f t="shared" si="2"/>
        <v>34.999999999999474</v>
      </c>
      <c r="P10" s="16">
        <f t="shared" si="3"/>
        <v>17.499999999999737</v>
      </c>
      <c r="Q10" s="24">
        <v>0.64</v>
      </c>
      <c r="R10" s="16">
        <f t="shared" si="4"/>
        <v>11.199999999999832</v>
      </c>
      <c r="S10" s="18">
        <f t="shared" si="9"/>
        <v>126.21999999999888</v>
      </c>
      <c r="T10" s="9"/>
      <c r="U10" s="17">
        <f t="shared" si="5"/>
        <v>10126.219999999999</v>
      </c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17">
        <f t="shared" si="10"/>
        <v>10252.439999999997</v>
      </c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17">
        <f t="shared" si="6"/>
        <v>10504.879999999996</v>
      </c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17">
        <f t="shared" si="7"/>
        <v>10757.319999999992</v>
      </c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J10" s="17">
        <f t="shared" si="8"/>
        <v>11262.199999999988</v>
      </c>
    </row>
    <row r="11" spans="1:88" ht="19.5" customHeight="1" x14ac:dyDescent="0.25">
      <c r="A11" s="44"/>
      <c r="B11" s="44"/>
      <c r="C11" s="56">
        <v>44169</v>
      </c>
      <c r="D11" s="81">
        <v>0.9093</v>
      </c>
      <c r="E11" s="65"/>
      <c r="F11" s="65"/>
      <c r="G11" s="49" t="s">
        <v>32</v>
      </c>
      <c r="H11" s="50" t="s">
        <v>31</v>
      </c>
      <c r="I11" s="59" t="s">
        <v>26</v>
      </c>
      <c r="J11" s="22">
        <v>0.90359999999999996</v>
      </c>
      <c r="K11" s="12">
        <f t="shared" si="0"/>
        <v>5.7000000000000384E-3</v>
      </c>
      <c r="L11" s="13">
        <v>0.5</v>
      </c>
      <c r="M11" s="28" t="s">
        <v>16</v>
      </c>
      <c r="N11" s="14" t="str">
        <f t="shared" si="1"/>
        <v>GUADAGNO</v>
      </c>
      <c r="O11" s="15">
        <f t="shared" si="2"/>
        <v>57.000000000000384</v>
      </c>
      <c r="P11" s="16">
        <f t="shared" si="3"/>
        <v>28.500000000000192</v>
      </c>
      <c r="Q11" s="24">
        <v>0.64</v>
      </c>
      <c r="R11" s="16">
        <f t="shared" si="4"/>
        <v>18.240000000000123</v>
      </c>
      <c r="S11" s="18">
        <f t="shared" si="9"/>
        <v>144.45999999999901</v>
      </c>
      <c r="T11" s="9"/>
      <c r="U11" s="17">
        <f t="shared" si="5"/>
        <v>10144.459999999999</v>
      </c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17">
        <f t="shared" si="10"/>
        <v>10288.919999999998</v>
      </c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17">
        <f t="shared" si="6"/>
        <v>10577.839999999997</v>
      </c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17">
        <f t="shared" si="7"/>
        <v>10866.759999999995</v>
      </c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J11" s="17">
        <f t="shared" si="8"/>
        <v>11444.599999999989</v>
      </c>
    </row>
    <row r="12" spans="1:88" ht="19.5" customHeight="1" x14ac:dyDescent="0.25">
      <c r="A12" s="44"/>
      <c r="B12" s="44"/>
      <c r="C12" s="56">
        <v>44172</v>
      </c>
      <c r="D12" s="81">
        <v>1.3409</v>
      </c>
      <c r="E12" s="65"/>
      <c r="F12" s="65"/>
      <c r="G12" s="49" t="s">
        <v>33</v>
      </c>
      <c r="H12" s="50" t="s">
        <v>34</v>
      </c>
      <c r="I12" s="59" t="s">
        <v>26</v>
      </c>
      <c r="J12" s="22">
        <v>1.3299000000000001</v>
      </c>
      <c r="K12" s="12">
        <f t="shared" si="0"/>
        <v>1.0999999999999899E-2</v>
      </c>
      <c r="L12" s="13">
        <v>0.3</v>
      </c>
      <c r="M12" s="28" t="s">
        <v>16</v>
      </c>
      <c r="N12" s="14" t="str">
        <f t="shared" si="1"/>
        <v>GUADAGNO</v>
      </c>
      <c r="O12" s="15">
        <f t="shared" si="2"/>
        <v>109.99999999999899</v>
      </c>
      <c r="P12" s="16">
        <f t="shared" si="3"/>
        <v>32.999999999999694</v>
      </c>
      <c r="Q12" s="24">
        <v>0.85</v>
      </c>
      <c r="R12" s="16">
        <f t="shared" si="4"/>
        <v>28.049999999999738</v>
      </c>
      <c r="S12" s="18">
        <f t="shared" si="9"/>
        <v>172.50999999999874</v>
      </c>
      <c r="T12" s="9"/>
      <c r="U12" s="17">
        <f t="shared" si="5"/>
        <v>10172.509999999998</v>
      </c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17">
        <f t="shared" si="10"/>
        <v>10345.019999999997</v>
      </c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17">
        <f t="shared" si="6"/>
        <v>10690.039999999995</v>
      </c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17">
        <f t="shared" si="7"/>
        <v>11035.059999999992</v>
      </c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J12" s="17">
        <f t="shared" si="8"/>
        <v>11725.099999999988</v>
      </c>
    </row>
    <row r="13" spans="1:88" ht="19.5" customHeight="1" x14ac:dyDescent="0.25">
      <c r="A13" s="44"/>
      <c r="B13" s="44"/>
      <c r="C13" s="56">
        <v>44172</v>
      </c>
      <c r="D13" s="81">
        <v>1.7206999999999999</v>
      </c>
      <c r="E13" s="65"/>
      <c r="F13" s="65"/>
      <c r="G13" s="44" t="s">
        <v>35</v>
      </c>
      <c r="H13" s="50" t="s">
        <v>18</v>
      </c>
      <c r="I13" s="59" t="s">
        <v>15</v>
      </c>
      <c r="J13" s="22">
        <v>1.7238</v>
      </c>
      <c r="K13" s="12">
        <f t="shared" si="0"/>
        <v>-3.1000000000001027E-3</v>
      </c>
      <c r="L13" s="13">
        <v>1</v>
      </c>
      <c r="M13" s="28" t="s">
        <v>16</v>
      </c>
      <c r="N13" s="14" t="str">
        <f t="shared" si="1"/>
        <v>GUADAGNO</v>
      </c>
      <c r="O13" s="15">
        <f t="shared" si="2"/>
        <v>31.000000000001027</v>
      </c>
      <c r="P13" s="16">
        <f t="shared" si="3"/>
        <v>31.000000000001027</v>
      </c>
      <c r="Q13" s="24">
        <v>0.56000000000000005</v>
      </c>
      <c r="R13" s="16">
        <f t="shared" si="4"/>
        <v>17.360000000000575</v>
      </c>
      <c r="S13" s="18">
        <f t="shared" si="9"/>
        <v>189.86999999999932</v>
      </c>
      <c r="T13" s="9"/>
      <c r="U13" s="17">
        <f t="shared" si="5"/>
        <v>10189.869999999999</v>
      </c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17">
        <f t="shared" si="10"/>
        <v>10379.739999999998</v>
      </c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17">
        <f t="shared" si="6"/>
        <v>10759.479999999998</v>
      </c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17">
        <f t="shared" si="7"/>
        <v>11139.219999999996</v>
      </c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J13" s="17">
        <f t="shared" si="8"/>
        <v>11898.699999999993</v>
      </c>
    </row>
    <row r="14" spans="1:88" ht="19.5" customHeight="1" x14ac:dyDescent="0.25">
      <c r="A14" s="44"/>
      <c r="B14" s="44"/>
      <c r="C14" s="56">
        <v>44172</v>
      </c>
      <c r="D14" s="81">
        <v>1.7206999999999999</v>
      </c>
      <c r="E14" s="65"/>
      <c r="F14" s="65"/>
      <c r="G14" s="44" t="s">
        <v>36</v>
      </c>
      <c r="H14" s="50" t="s">
        <v>18</v>
      </c>
      <c r="I14" s="59" t="s">
        <v>15</v>
      </c>
      <c r="J14" s="22">
        <v>1.7206999999999999</v>
      </c>
      <c r="K14" s="12">
        <f t="shared" si="0"/>
        <v>0</v>
      </c>
      <c r="L14" s="13">
        <v>1</v>
      </c>
      <c r="M14" s="28" t="s">
        <v>16</v>
      </c>
      <c r="N14" s="14" t="str">
        <f t="shared" si="1"/>
        <v>ZERO</v>
      </c>
      <c r="O14" s="15">
        <f t="shared" si="2"/>
        <v>0</v>
      </c>
      <c r="P14" s="16">
        <f t="shared" si="3"/>
        <v>0</v>
      </c>
      <c r="Q14" s="24">
        <v>0.56000000000000005</v>
      </c>
      <c r="R14" s="16">
        <f t="shared" si="4"/>
        <v>0</v>
      </c>
      <c r="S14" s="18">
        <f t="shared" si="9"/>
        <v>189.86999999999932</v>
      </c>
      <c r="T14" s="9"/>
      <c r="U14" s="17">
        <f t="shared" si="5"/>
        <v>10189.869999999999</v>
      </c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17">
        <f t="shared" si="10"/>
        <v>10379.739999999998</v>
      </c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17">
        <f t="shared" si="6"/>
        <v>10759.479999999998</v>
      </c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17">
        <f t="shared" si="7"/>
        <v>11139.219999999996</v>
      </c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J14" s="17">
        <f t="shared" si="8"/>
        <v>11898.699999999993</v>
      </c>
    </row>
    <row r="15" spans="1:88" ht="19.5" customHeight="1" x14ac:dyDescent="0.25">
      <c r="A15" s="44"/>
      <c r="B15" s="44"/>
      <c r="C15" s="56">
        <v>44174</v>
      </c>
      <c r="D15" s="81">
        <v>1.2826</v>
      </c>
      <c r="E15" s="65"/>
      <c r="F15" s="65"/>
      <c r="G15" s="49" t="s">
        <v>37</v>
      </c>
      <c r="H15" s="50" t="s">
        <v>38</v>
      </c>
      <c r="I15" s="59" t="s">
        <v>15</v>
      </c>
      <c r="J15" s="22">
        <v>1.2757000000000001</v>
      </c>
      <c r="K15" s="12">
        <f t="shared" si="0"/>
        <v>6.8999999999999062E-3</v>
      </c>
      <c r="L15" s="13">
        <v>1.4</v>
      </c>
      <c r="M15" s="28" t="s">
        <v>16</v>
      </c>
      <c r="N15" s="14" t="str">
        <f t="shared" si="1"/>
        <v>PERDO</v>
      </c>
      <c r="O15" s="15">
        <f t="shared" si="2"/>
        <v>-68.999999999999062</v>
      </c>
      <c r="P15" s="16">
        <f t="shared" si="3"/>
        <v>-96.599999999998687</v>
      </c>
      <c r="Q15" s="24">
        <v>0.64</v>
      </c>
      <c r="R15" s="16">
        <f t="shared" si="4"/>
        <v>-61.82399999999916</v>
      </c>
      <c r="S15" s="18">
        <f t="shared" si="9"/>
        <v>128.04600000000016</v>
      </c>
      <c r="T15" s="9"/>
      <c r="U15" s="17">
        <f t="shared" si="5"/>
        <v>10128.046</v>
      </c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17">
        <f t="shared" si="10"/>
        <v>10256.092000000001</v>
      </c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17">
        <f t="shared" si="6"/>
        <v>10512.184000000001</v>
      </c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17">
        <f t="shared" si="7"/>
        <v>10768.276000000002</v>
      </c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J15" s="17">
        <f t="shared" si="8"/>
        <v>11280.460000000001</v>
      </c>
    </row>
    <row r="16" spans="1:88" ht="19.5" customHeight="1" x14ac:dyDescent="0.25">
      <c r="A16" s="44"/>
      <c r="B16" s="44"/>
      <c r="C16" s="56">
        <v>44174</v>
      </c>
      <c r="D16" s="81">
        <v>0.7329</v>
      </c>
      <c r="E16" s="65"/>
      <c r="F16" s="65"/>
      <c r="G16" s="50" t="s">
        <v>22</v>
      </c>
      <c r="H16" s="50" t="s">
        <v>39</v>
      </c>
      <c r="I16" s="59" t="s">
        <v>26</v>
      </c>
      <c r="J16" s="22">
        <v>0.73519999999999996</v>
      </c>
      <c r="K16" s="12">
        <f t="shared" si="0"/>
        <v>-2.2999999999999687E-3</v>
      </c>
      <c r="L16" s="20">
        <v>1.3</v>
      </c>
      <c r="M16" s="28" t="s">
        <v>16</v>
      </c>
      <c r="N16" s="14" t="str">
        <f t="shared" si="1"/>
        <v>PERDO</v>
      </c>
      <c r="O16" s="15">
        <f t="shared" si="2"/>
        <v>-22.999999999999687</v>
      </c>
      <c r="P16" s="16">
        <f t="shared" si="3"/>
        <v>-29.899999999999594</v>
      </c>
      <c r="Q16" s="24">
        <v>0.7</v>
      </c>
      <c r="R16" s="16">
        <f t="shared" si="4"/>
        <v>-20.929999999999715</v>
      </c>
      <c r="S16" s="18">
        <f t="shared" si="9"/>
        <v>107.11600000000044</v>
      </c>
      <c r="T16" s="9"/>
      <c r="U16" s="17">
        <f t="shared" si="5"/>
        <v>10107.116</v>
      </c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17">
        <f t="shared" si="10"/>
        <v>10214.232</v>
      </c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17">
        <f t="shared" si="6"/>
        <v>10428.464000000002</v>
      </c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17">
        <f t="shared" si="7"/>
        <v>10642.696000000004</v>
      </c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J16" s="17">
        <f t="shared" si="8"/>
        <v>11071.160000000003</v>
      </c>
    </row>
    <row r="17" spans="1:88" ht="19.5" customHeight="1" x14ac:dyDescent="0.25">
      <c r="A17" s="44"/>
      <c r="B17" s="44"/>
      <c r="C17" s="56">
        <v>44176</v>
      </c>
      <c r="D17" s="81">
        <v>1.6317999999999999</v>
      </c>
      <c r="E17" s="65"/>
      <c r="F17" s="65"/>
      <c r="G17" s="54" t="s">
        <v>40</v>
      </c>
      <c r="H17" s="50" t="s">
        <v>41</v>
      </c>
      <c r="I17" s="59" t="s">
        <v>26</v>
      </c>
      <c r="J17" s="22">
        <v>1.617</v>
      </c>
      <c r="K17" s="12">
        <f t="shared" si="0"/>
        <v>1.4799999999999924E-2</v>
      </c>
      <c r="L17" s="13">
        <v>0.5</v>
      </c>
      <c r="M17" s="30" t="s">
        <v>16</v>
      </c>
      <c r="N17" s="14" t="str">
        <f t="shared" si="1"/>
        <v>GUADAGNO</v>
      </c>
      <c r="O17" s="15">
        <f t="shared" si="2"/>
        <v>147.99999999999923</v>
      </c>
      <c r="P17" s="16">
        <f t="shared" si="3"/>
        <v>73.999999999999616</v>
      </c>
      <c r="Q17" s="19">
        <v>0.62</v>
      </c>
      <c r="R17" s="16">
        <f t="shared" si="4"/>
        <v>45.879999999999761</v>
      </c>
      <c r="S17" s="18">
        <f t="shared" si="9"/>
        <v>152.99600000000021</v>
      </c>
      <c r="T17" s="9"/>
      <c r="U17" s="17">
        <f t="shared" si="5"/>
        <v>10152.996000000001</v>
      </c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17">
        <f t="shared" si="10"/>
        <v>10305.992</v>
      </c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17">
        <f t="shared" si="6"/>
        <v>10611.984</v>
      </c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17">
        <f t="shared" si="7"/>
        <v>10917.976000000001</v>
      </c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J17" s="17">
        <f t="shared" si="8"/>
        <v>11529.960000000003</v>
      </c>
    </row>
    <row r="18" spans="1:88" ht="19.5" customHeight="1" x14ac:dyDescent="0.25">
      <c r="A18" s="44"/>
      <c r="B18" s="44"/>
      <c r="C18" s="56">
        <v>44176</v>
      </c>
      <c r="D18" s="81">
        <v>1.3440000000000001</v>
      </c>
      <c r="E18" s="65"/>
      <c r="F18" s="65"/>
      <c r="G18" s="54" t="s">
        <v>40</v>
      </c>
      <c r="H18" s="50" t="s">
        <v>34</v>
      </c>
      <c r="I18" s="59" t="s">
        <v>26</v>
      </c>
      <c r="J18" s="22">
        <v>1.3149999999999999</v>
      </c>
      <c r="K18" s="12">
        <f t="shared" si="0"/>
        <v>2.9000000000000137E-2</v>
      </c>
      <c r="L18" s="13">
        <v>0.3</v>
      </c>
      <c r="M18" s="30" t="s">
        <v>16</v>
      </c>
      <c r="N18" s="14" t="str">
        <f t="shared" si="1"/>
        <v>GUADAGNO</v>
      </c>
      <c r="O18" s="15">
        <f t="shared" si="2"/>
        <v>290.00000000000136</v>
      </c>
      <c r="P18" s="16">
        <f t="shared" si="3"/>
        <v>87.000000000000412</v>
      </c>
      <c r="Q18" s="19">
        <v>0.83</v>
      </c>
      <c r="R18" s="16">
        <f t="shared" si="4"/>
        <v>72.210000000000335</v>
      </c>
      <c r="S18" s="18">
        <f t="shared" si="9"/>
        <v>225.20600000000053</v>
      </c>
      <c r="T18" s="9"/>
      <c r="U18" s="17">
        <f t="shared" si="5"/>
        <v>10225.206</v>
      </c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17">
        <f t="shared" si="10"/>
        <v>10450.412</v>
      </c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17">
        <f t="shared" si="6"/>
        <v>10900.824000000002</v>
      </c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17">
        <f t="shared" si="7"/>
        <v>11351.236000000003</v>
      </c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J18" s="17">
        <f t="shared" si="8"/>
        <v>12252.060000000005</v>
      </c>
    </row>
    <row r="19" spans="1:88" ht="19.5" customHeight="1" x14ac:dyDescent="0.25">
      <c r="A19" s="44"/>
      <c r="B19" s="44"/>
      <c r="C19" s="56">
        <v>44178</v>
      </c>
      <c r="D19" s="81">
        <v>0.69399999999999995</v>
      </c>
      <c r="E19" s="65"/>
      <c r="F19" s="65"/>
      <c r="G19" s="50" t="s">
        <v>40</v>
      </c>
      <c r="H19" s="50" t="s">
        <v>28</v>
      </c>
      <c r="I19" s="59" t="s">
        <v>15</v>
      </c>
      <c r="J19" s="22">
        <v>0.69399999999999995</v>
      </c>
      <c r="K19" s="12">
        <f t="shared" si="0"/>
        <v>0</v>
      </c>
      <c r="L19" s="20">
        <v>0.5</v>
      </c>
      <c r="M19" s="30" t="s">
        <v>16</v>
      </c>
      <c r="N19" s="14" t="str">
        <f t="shared" si="1"/>
        <v>ZERO</v>
      </c>
      <c r="O19" s="15">
        <f t="shared" si="2"/>
        <v>0</v>
      </c>
      <c r="P19" s="16">
        <f t="shared" si="3"/>
        <v>0</v>
      </c>
      <c r="Q19" s="19">
        <v>0.93</v>
      </c>
      <c r="R19" s="16">
        <f t="shared" si="4"/>
        <v>0</v>
      </c>
      <c r="S19" s="18">
        <f t="shared" si="9"/>
        <v>225.20600000000053</v>
      </c>
      <c r="T19" s="9"/>
      <c r="U19" s="17">
        <f t="shared" si="5"/>
        <v>10225.206</v>
      </c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17">
        <f t="shared" si="10"/>
        <v>10450.412</v>
      </c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17">
        <f t="shared" si="6"/>
        <v>10900.824000000002</v>
      </c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17">
        <f t="shared" si="7"/>
        <v>11351.236000000003</v>
      </c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J19" s="17">
        <f t="shared" si="8"/>
        <v>12252.060000000005</v>
      </c>
    </row>
    <row r="20" spans="1:88" ht="19.5" customHeight="1" x14ac:dyDescent="0.25">
      <c r="A20" s="44"/>
      <c r="B20" s="44"/>
      <c r="C20" s="56">
        <v>44181</v>
      </c>
      <c r="D20" s="81">
        <v>1.2602</v>
      </c>
      <c r="E20" s="65"/>
      <c r="F20" s="65"/>
      <c r="G20" s="49" t="s">
        <v>42</v>
      </c>
      <c r="H20" s="50" t="s">
        <v>43</v>
      </c>
      <c r="I20" s="59" t="s">
        <v>26</v>
      </c>
      <c r="J20" s="22">
        <v>1.2612000000000001</v>
      </c>
      <c r="K20" s="12">
        <f t="shared" si="0"/>
        <v>-1.0000000000001119E-3</v>
      </c>
      <c r="L20" s="13">
        <v>1</v>
      </c>
      <c r="M20" s="28" t="s">
        <v>16</v>
      </c>
      <c r="N20" s="14" t="str">
        <f t="shared" si="1"/>
        <v>PERDO</v>
      </c>
      <c r="O20" s="15">
        <f t="shared" si="2"/>
        <v>-10.000000000001119</v>
      </c>
      <c r="P20" s="16">
        <f t="shared" si="3"/>
        <v>-10.000000000001119</v>
      </c>
      <c r="Q20" s="24">
        <v>0.8</v>
      </c>
      <c r="R20" s="16">
        <f t="shared" si="4"/>
        <v>-8.0000000000008953</v>
      </c>
      <c r="S20" s="18">
        <f t="shared" si="9"/>
        <v>217.20599999999962</v>
      </c>
      <c r="T20" s="9"/>
      <c r="U20" s="17">
        <f t="shared" si="5"/>
        <v>10217.206</v>
      </c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17">
        <f t="shared" si="10"/>
        <v>10434.411999999998</v>
      </c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17">
        <f t="shared" si="6"/>
        <v>10868.823999999999</v>
      </c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17">
        <f t="shared" si="7"/>
        <v>11303.235999999997</v>
      </c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J20" s="17">
        <f t="shared" si="8"/>
        <v>12172.059999999996</v>
      </c>
    </row>
    <row r="21" spans="1:88" ht="19.5" customHeight="1" x14ac:dyDescent="0.25">
      <c r="A21" s="44"/>
      <c r="B21" s="44"/>
      <c r="C21" s="56">
        <v>44182</v>
      </c>
      <c r="D21" s="81">
        <v>0.73640000000000005</v>
      </c>
      <c r="E21" s="65"/>
      <c r="F21" s="65"/>
      <c r="G21" s="49" t="s">
        <v>44</v>
      </c>
      <c r="H21" s="50" t="s">
        <v>39</v>
      </c>
      <c r="I21" s="59" t="s">
        <v>15</v>
      </c>
      <c r="J21" s="22">
        <v>0.73719999999999997</v>
      </c>
      <c r="K21" s="12">
        <f t="shared" si="0"/>
        <v>-7.9999999999991189E-4</v>
      </c>
      <c r="L21" s="13">
        <v>0.5</v>
      </c>
      <c r="M21" s="28" t="s">
        <v>16</v>
      </c>
      <c r="N21" s="14" t="str">
        <f t="shared" si="1"/>
        <v>GUADAGNO</v>
      </c>
      <c r="O21" s="15">
        <f t="shared" si="2"/>
        <v>7.9999999999991189</v>
      </c>
      <c r="P21" s="16">
        <f t="shared" si="3"/>
        <v>3.9999999999995595</v>
      </c>
      <c r="Q21" s="24">
        <v>0.8</v>
      </c>
      <c r="R21" s="16">
        <f t="shared" si="4"/>
        <v>3.1999999999996476</v>
      </c>
      <c r="S21" s="18">
        <f t="shared" si="9"/>
        <v>220.40599999999927</v>
      </c>
      <c r="T21" s="9"/>
      <c r="U21" s="17">
        <f t="shared" si="5"/>
        <v>10220.405999999999</v>
      </c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17">
        <f t="shared" si="10"/>
        <v>10440.811999999998</v>
      </c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17">
        <f t="shared" si="6"/>
        <v>10881.623999999996</v>
      </c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17">
        <f t="shared" si="7"/>
        <v>11322.435999999996</v>
      </c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J21" s="17">
        <f t="shared" si="8"/>
        <v>12204.059999999992</v>
      </c>
    </row>
    <row r="22" spans="1:88" ht="19.5" customHeight="1" x14ac:dyDescent="0.25">
      <c r="A22" s="44"/>
      <c r="B22" s="44"/>
      <c r="C22" s="56">
        <v>44183</v>
      </c>
      <c r="D22" s="81">
        <v>1.536</v>
      </c>
      <c r="E22" s="65"/>
      <c r="F22" s="65"/>
      <c r="G22" s="50" t="s">
        <v>40</v>
      </c>
      <c r="H22" s="50" t="s">
        <v>45</v>
      </c>
      <c r="I22" s="59" t="s">
        <v>15</v>
      </c>
      <c r="J22" s="22">
        <v>1.5299</v>
      </c>
      <c r="K22" s="12">
        <f t="shared" si="0"/>
        <v>6.0999999999999943E-3</v>
      </c>
      <c r="L22" s="20">
        <v>0.8</v>
      </c>
      <c r="M22" s="30" t="s">
        <v>16</v>
      </c>
      <c r="N22" s="14" t="str">
        <f t="shared" si="1"/>
        <v>PERDO</v>
      </c>
      <c r="O22" s="15">
        <f t="shared" si="2"/>
        <v>-60.999999999999943</v>
      </c>
      <c r="P22" s="16">
        <f t="shared" si="3"/>
        <v>-48.799999999999955</v>
      </c>
      <c r="Q22" s="19">
        <v>0.7</v>
      </c>
      <c r="R22" s="16">
        <f t="shared" si="4"/>
        <v>-34.159999999999968</v>
      </c>
      <c r="S22" s="18">
        <f t="shared" si="9"/>
        <v>186.2459999999993</v>
      </c>
      <c r="T22" s="9"/>
      <c r="U22" s="17">
        <f t="shared" si="5"/>
        <v>10186.245999999999</v>
      </c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17">
        <f t="shared" si="10"/>
        <v>10372.491999999998</v>
      </c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17">
        <f t="shared" si="6"/>
        <v>10744.983999999997</v>
      </c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17">
        <f t="shared" si="7"/>
        <v>11117.475999999995</v>
      </c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J22" s="17">
        <f t="shared" si="8"/>
        <v>11862.459999999994</v>
      </c>
    </row>
    <row r="23" spans="1:88" ht="19.5" customHeight="1" x14ac:dyDescent="0.25">
      <c r="A23" s="44"/>
      <c r="B23" s="44"/>
      <c r="C23" s="56">
        <v>44185</v>
      </c>
      <c r="D23" s="84">
        <v>117.03</v>
      </c>
      <c r="E23" s="65"/>
      <c r="F23" s="65"/>
      <c r="G23" s="50" t="s">
        <v>40</v>
      </c>
      <c r="H23" s="50" t="s">
        <v>46</v>
      </c>
      <c r="I23" s="59" t="s">
        <v>15</v>
      </c>
      <c r="J23" s="22">
        <v>117.03</v>
      </c>
      <c r="K23" s="12">
        <f t="shared" si="0"/>
        <v>0</v>
      </c>
      <c r="L23" s="20">
        <v>0.5</v>
      </c>
      <c r="M23" s="30" t="s">
        <v>16</v>
      </c>
      <c r="N23" s="14" t="str">
        <f t="shared" si="1"/>
        <v>ZERO</v>
      </c>
      <c r="O23" s="15">
        <f t="shared" si="2"/>
        <v>0</v>
      </c>
      <c r="P23" s="16">
        <f t="shared" si="3"/>
        <v>0</v>
      </c>
      <c r="Q23" s="19">
        <v>0.82</v>
      </c>
      <c r="R23" s="16">
        <f t="shared" si="4"/>
        <v>0</v>
      </c>
      <c r="S23" s="18">
        <f t="shared" si="9"/>
        <v>186.2459999999993</v>
      </c>
      <c r="T23" s="9"/>
      <c r="U23" s="17">
        <f t="shared" si="5"/>
        <v>10186.245999999999</v>
      </c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17">
        <f t="shared" si="10"/>
        <v>10372.491999999998</v>
      </c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17">
        <f t="shared" si="6"/>
        <v>10744.983999999997</v>
      </c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17">
        <f t="shared" si="7"/>
        <v>11117.475999999995</v>
      </c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J23" s="17">
        <f t="shared" si="8"/>
        <v>11862.459999999994</v>
      </c>
    </row>
    <row r="24" spans="1:88" ht="19.5" customHeight="1" x14ac:dyDescent="0.25">
      <c r="A24" s="44"/>
      <c r="B24" s="44"/>
      <c r="C24" s="56">
        <v>44186</v>
      </c>
      <c r="D24" s="85">
        <v>1.034</v>
      </c>
      <c r="E24" s="65"/>
      <c r="F24" s="65"/>
      <c r="G24" s="50" t="s">
        <v>40</v>
      </c>
      <c r="H24" s="50" t="s">
        <v>14</v>
      </c>
      <c r="I24" s="59" t="s">
        <v>26</v>
      </c>
      <c r="J24" s="22">
        <v>1.038</v>
      </c>
      <c r="K24" s="12">
        <f t="shared" si="0"/>
        <v>-4.0000000000000036E-3</v>
      </c>
      <c r="L24" s="20">
        <v>0.1</v>
      </c>
      <c r="M24" s="30" t="s">
        <v>16</v>
      </c>
      <c r="N24" s="14" t="str">
        <f t="shared" si="1"/>
        <v>PERDO</v>
      </c>
      <c r="O24" s="15">
        <f t="shared" si="2"/>
        <v>-40.000000000000036</v>
      </c>
      <c r="P24" s="16">
        <f t="shared" si="3"/>
        <v>-4.0000000000000036</v>
      </c>
      <c r="Q24" s="19">
        <v>0.82</v>
      </c>
      <c r="R24" s="16">
        <f t="shared" si="4"/>
        <v>-3.2800000000000029</v>
      </c>
      <c r="S24" s="18">
        <f t="shared" si="9"/>
        <v>182.9659999999993</v>
      </c>
      <c r="T24" s="9"/>
      <c r="U24" s="17">
        <f t="shared" si="5"/>
        <v>10182.965999999999</v>
      </c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17">
        <f t="shared" si="10"/>
        <v>10365.931999999999</v>
      </c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17">
        <f t="shared" si="6"/>
        <v>10731.863999999998</v>
      </c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17">
        <f t="shared" si="7"/>
        <v>11097.795999999995</v>
      </c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J24" s="17">
        <f t="shared" si="8"/>
        <v>11829.659999999993</v>
      </c>
    </row>
    <row r="25" spans="1:88" ht="19.5" customHeight="1" x14ac:dyDescent="0.25">
      <c r="A25" s="44"/>
      <c r="B25" s="44"/>
      <c r="C25" s="56">
        <v>44186</v>
      </c>
      <c r="D25" s="86">
        <v>0.62860000000000005</v>
      </c>
      <c r="E25" s="65"/>
      <c r="F25" s="65"/>
      <c r="G25" s="44" t="s">
        <v>47</v>
      </c>
      <c r="H25" s="50" t="s">
        <v>48</v>
      </c>
      <c r="I25" s="59" t="s">
        <v>15</v>
      </c>
      <c r="J25" s="27">
        <v>0.62570000000000003</v>
      </c>
      <c r="K25" s="12">
        <f t="shared" si="0"/>
        <v>2.9000000000000137E-3</v>
      </c>
      <c r="L25" s="32">
        <v>1</v>
      </c>
      <c r="M25" s="28" t="s">
        <v>16</v>
      </c>
      <c r="N25" s="14" t="str">
        <f t="shared" si="1"/>
        <v>PERDO</v>
      </c>
      <c r="O25" s="15">
        <f t="shared" si="2"/>
        <v>-29.000000000000135</v>
      </c>
      <c r="P25" s="16">
        <f t="shared" si="3"/>
        <v>-29.000000000000135</v>
      </c>
      <c r="Q25" s="24">
        <v>0.93</v>
      </c>
      <c r="R25" s="16">
        <f t="shared" si="4"/>
        <v>-26.970000000000127</v>
      </c>
      <c r="S25" s="18">
        <f t="shared" si="9"/>
        <v>155.99599999999919</v>
      </c>
      <c r="T25" s="9"/>
      <c r="U25" s="17">
        <f t="shared" si="5"/>
        <v>10155.995999999999</v>
      </c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17">
        <f t="shared" si="10"/>
        <v>10311.991999999998</v>
      </c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17">
        <f t="shared" si="6"/>
        <v>10623.983999999997</v>
      </c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17">
        <f t="shared" si="7"/>
        <v>10935.975999999995</v>
      </c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J25" s="17">
        <f t="shared" si="8"/>
        <v>11559.959999999992</v>
      </c>
    </row>
    <row r="26" spans="1:88" ht="19.5" customHeight="1" x14ac:dyDescent="0.25">
      <c r="A26" s="44"/>
      <c r="B26" s="44"/>
      <c r="C26" s="56">
        <v>44186</v>
      </c>
      <c r="D26" s="86">
        <v>0.62929999999999997</v>
      </c>
      <c r="E26" s="65"/>
      <c r="F26" s="65"/>
      <c r="G26" s="44" t="s">
        <v>49</v>
      </c>
      <c r="H26" s="50" t="s">
        <v>48</v>
      </c>
      <c r="I26" s="59" t="s">
        <v>15</v>
      </c>
      <c r="J26" s="27">
        <v>0.62570000000000003</v>
      </c>
      <c r="K26" s="12">
        <f t="shared" si="0"/>
        <v>3.5999999999999366E-3</v>
      </c>
      <c r="L26" s="32">
        <v>1</v>
      </c>
      <c r="M26" s="28" t="s">
        <v>16</v>
      </c>
      <c r="N26" s="14" t="str">
        <f t="shared" si="1"/>
        <v>PERDO</v>
      </c>
      <c r="O26" s="15">
        <f t="shared" si="2"/>
        <v>-35.999999999999368</v>
      </c>
      <c r="P26" s="16">
        <f t="shared" si="3"/>
        <v>-35.999999999999368</v>
      </c>
      <c r="Q26" s="24">
        <v>0.93</v>
      </c>
      <c r="R26" s="16">
        <f t="shared" si="4"/>
        <v>-33.479999999999414</v>
      </c>
      <c r="S26" s="18">
        <f t="shared" si="9"/>
        <v>122.51599999999976</v>
      </c>
      <c r="T26" s="9"/>
      <c r="U26" s="17">
        <f t="shared" si="5"/>
        <v>10122.516</v>
      </c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17">
        <f t="shared" si="10"/>
        <v>10245.031999999999</v>
      </c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17">
        <f t="shared" si="6"/>
        <v>10490.063999999998</v>
      </c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17">
        <f t="shared" si="7"/>
        <v>10735.095999999998</v>
      </c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J26" s="17">
        <f t="shared" si="8"/>
        <v>11225.159999999998</v>
      </c>
    </row>
    <row r="27" spans="1:88" ht="19.5" customHeight="1" x14ac:dyDescent="0.25">
      <c r="A27" s="44"/>
      <c r="B27" s="44"/>
      <c r="C27" s="56">
        <v>44194</v>
      </c>
      <c r="D27" s="81">
        <v>1.28535</v>
      </c>
      <c r="E27" s="65"/>
      <c r="F27" s="65"/>
      <c r="G27" s="55" t="s">
        <v>50</v>
      </c>
      <c r="H27" s="50" t="s">
        <v>38</v>
      </c>
      <c r="I27" s="59" t="s">
        <v>15</v>
      </c>
      <c r="J27" s="22">
        <v>1.2784</v>
      </c>
      <c r="K27" s="12">
        <f t="shared" si="0"/>
        <v>6.9500000000000117E-3</v>
      </c>
      <c r="L27" s="13">
        <v>1</v>
      </c>
      <c r="M27" s="28" t="s">
        <v>16</v>
      </c>
      <c r="N27" s="14" t="str">
        <f t="shared" si="1"/>
        <v>PERDO</v>
      </c>
      <c r="O27" s="15">
        <f t="shared" si="2"/>
        <v>-69.500000000000114</v>
      </c>
      <c r="P27" s="16">
        <f t="shared" si="3"/>
        <v>-69.500000000000114</v>
      </c>
      <c r="Q27" s="24">
        <v>0.64</v>
      </c>
      <c r="R27" s="16">
        <f t="shared" si="4"/>
        <v>-44.480000000000075</v>
      </c>
      <c r="S27" s="18">
        <f t="shared" si="9"/>
        <v>78.035999999999689</v>
      </c>
      <c r="T27" s="9"/>
      <c r="U27" s="17">
        <f t="shared" si="5"/>
        <v>10078.036</v>
      </c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17">
        <f t="shared" si="10"/>
        <v>10156.072</v>
      </c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17">
        <f t="shared" si="6"/>
        <v>10312.143999999998</v>
      </c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17">
        <f t="shared" si="7"/>
        <v>10468.215999999999</v>
      </c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J27" s="17">
        <f t="shared" si="8"/>
        <v>10780.359999999997</v>
      </c>
    </row>
    <row r="28" spans="1:88" ht="19.5" customHeight="1" x14ac:dyDescent="0.25">
      <c r="A28" s="44"/>
      <c r="B28" s="44"/>
      <c r="C28" s="56">
        <v>44196</v>
      </c>
      <c r="D28" s="81">
        <v>1.071</v>
      </c>
      <c r="E28" s="65"/>
      <c r="F28" s="65"/>
      <c r="G28" s="50" t="s">
        <v>22</v>
      </c>
      <c r="H28" s="50" t="s">
        <v>51</v>
      </c>
      <c r="I28" s="59" t="s">
        <v>15</v>
      </c>
      <c r="J28" s="22">
        <v>1.071</v>
      </c>
      <c r="K28" s="12">
        <f t="shared" si="0"/>
        <v>0</v>
      </c>
      <c r="L28" s="20">
        <v>0.8</v>
      </c>
      <c r="M28" s="28" t="s">
        <v>16</v>
      </c>
      <c r="N28" s="14" t="str">
        <f t="shared" si="1"/>
        <v>ZERO</v>
      </c>
      <c r="O28" s="15">
        <f t="shared" si="2"/>
        <v>0</v>
      </c>
      <c r="P28" s="16">
        <f t="shared" si="3"/>
        <v>0</v>
      </c>
      <c r="Q28" s="24">
        <v>0.6</v>
      </c>
      <c r="R28" s="16">
        <f t="shared" si="4"/>
        <v>0</v>
      </c>
      <c r="S28" s="18">
        <f t="shared" si="9"/>
        <v>78.035999999999689</v>
      </c>
      <c r="T28" s="9"/>
      <c r="U28" s="17">
        <f t="shared" si="5"/>
        <v>10078.036</v>
      </c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17">
        <f t="shared" si="10"/>
        <v>10156.072</v>
      </c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17">
        <f t="shared" si="6"/>
        <v>10312.143999999998</v>
      </c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17">
        <f t="shared" si="7"/>
        <v>10468.215999999999</v>
      </c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J28" s="17">
        <f t="shared" si="8"/>
        <v>10780.359999999997</v>
      </c>
    </row>
    <row r="29" spans="1:88" ht="19.5" customHeight="1" x14ac:dyDescent="0.25">
      <c r="A29" s="44"/>
      <c r="B29" s="44"/>
      <c r="C29" s="56">
        <v>44202</v>
      </c>
      <c r="D29" s="81">
        <v>0.90600000000000003</v>
      </c>
      <c r="E29" s="65"/>
      <c r="F29" s="65"/>
      <c r="G29" s="50" t="s">
        <v>40</v>
      </c>
      <c r="H29" s="50" t="s">
        <v>31</v>
      </c>
      <c r="I29" s="59" t="s">
        <v>15</v>
      </c>
      <c r="J29" s="22">
        <v>0.92300000000000004</v>
      </c>
      <c r="K29" s="12">
        <f t="shared" si="0"/>
        <v>-1.7000000000000015E-2</v>
      </c>
      <c r="L29" s="20">
        <v>0.8</v>
      </c>
      <c r="M29" s="30" t="s">
        <v>16</v>
      </c>
      <c r="N29" s="14" t="str">
        <f t="shared" si="1"/>
        <v>GUADAGNO</v>
      </c>
      <c r="O29" s="15">
        <f t="shared" si="2"/>
        <v>170.00000000000014</v>
      </c>
      <c r="P29" s="16">
        <f t="shared" si="3"/>
        <v>136.00000000000011</v>
      </c>
      <c r="Q29" s="19">
        <v>0.8</v>
      </c>
      <c r="R29" s="16">
        <f t="shared" si="4"/>
        <v>108.8000000000001</v>
      </c>
      <c r="S29" s="18">
        <f t="shared" si="9"/>
        <v>186.83599999999979</v>
      </c>
      <c r="T29" s="9"/>
      <c r="U29" s="17">
        <f t="shared" si="5"/>
        <v>10186.835999999999</v>
      </c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17">
        <f t="shared" si="10"/>
        <v>10373.671999999999</v>
      </c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17">
        <f t="shared" si="6"/>
        <v>10747.343999999999</v>
      </c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17">
        <f t="shared" si="7"/>
        <v>11121.016</v>
      </c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J29" s="17">
        <f t="shared" si="8"/>
        <v>11868.359999999997</v>
      </c>
    </row>
    <row r="30" spans="1:88" ht="19.5" customHeight="1" x14ac:dyDescent="0.25">
      <c r="A30" s="44"/>
      <c r="B30" s="44"/>
      <c r="C30" s="56">
        <v>44202</v>
      </c>
      <c r="D30" s="81">
        <v>0.70899999999999996</v>
      </c>
      <c r="E30" s="65"/>
      <c r="F30" s="65"/>
      <c r="G30" s="50" t="s">
        <v>40</v>
      </c>
      <c r="H30" s="50" t="s">
        <v>52</v>
      </c>
      <c r="I30" s="59" t="s">
        <v>15</v>
      </c>
      <c r="J30" s="22">
        <v>0.73</v>
      </c>
      <c r="K30" s="12">
        <f t="shared" si="0"/>
        <v>-2.1000000000000019E-2</v>
      </c>
      <c r="L30" s="20">
        <v>0.6</v>
      </c>
      <c r="M30" s="30" t="s">
        <v>16</v>
      </c>
      <c r="N30" s="14" t="str">
        <f t="shared" si="1"/>
        <v>GUADAGNO</v>
      </c>
      <c r="O30" s="15">
        <f t="shared" si="2"/>
        <v>210.0000000000002</v>
      </c>
      <c r="P30" s="16">
        <f t="shared" si="3"/>
        <v>126.00000000000011</v>
      </c>
      <c r="Q30" s="19">
        <v>0.8</v>
      </c>
      <c r="R30" s="16">
        <f t="shared" si="4"/>
        <v>100.8000000000001</v>
      </c>
      <c r="S30" s="18">
        <f t="shared" si="9"/>
        <v>287.63599999999985</v>
      </c>
      <c r="T30" s="9"/>
      <c r="U30" s="17">
        <f t="shared" si="5"/>
        <v>10287.636</v>
      </c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17">
        <f t="shared" si="10"/>
        <v>10575.271999999999</v>
      </c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17">
        <f t="shared" si="6"/>
        <v>11150.544</v>
      </c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17">
        <f t="shared" si="7"/>
        <v>11725.815999999999</v>
      </c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J30" s="17">
        <f t="shared" si="8"/>
        <v>12876.359999999999</v>
      </c>
    </row>
    <row r="31" spans="1:88" ht="19.5" customHeight="1" x14ac:dyDescent="0.25">
      <c r="A31" s="44"/>
      <c r="B31" s="44"/>
      <c r="C31" s="56">
        <v>44202</v>
      </c>
      <c r="D31" s="84">
        <v>0.80500000000000005</v>
      </c>
      <c r="E31" s="65"/>
      <c r="F31" s="65"/>
      <c r="G31" s="50" t="s">
        <v>40</v>
      </c>
      <c r="H31" s="50" t="s">
        <v>53</v>
      </c>
      <c r="I31" s="59" t="s">
        <v>15</v>
      </c>
      <c r="J31" s="21">
        <v>0.81499999999999995</v>
      </c>
      <c r="K31" s="12">
        <f t="shared" si="0"/>
        <v>-9.9999999999998979E-3</v>
      </c>
      <c r="L31" s="20">
        <v>1</v>
      </c>
      <c r="M31" s="30" t="s">
        <v>16</v>
      </c>
      <c r="N31" s="14" t="str">
        <f t="shared" si="1"/>
        <v>GUADAGNO</v>
      </c>
      <c r="O31" s="15">
        <f t="shared" si="2"/>
        <v>99.999999999998977</v>
      </c>
      <c r="P31" s="16">
        <f t="shared" si="3"/>
        <v>99.999999999998977</v>
      </c>
      <c r="Q31" s="19">
        <v>0.8</v>
      </c>
      <c r="R31" s="16">
        <f t="shared" si="4"/>
        <v>79.99999999999919</v>
      </c>
      <c r="S31" s="18">
        <f t="shared" si="9"/>
        <v>367.63599999999906</v>
      </c>
      <c r="T31" s="9"/>
      <c r="U31" s="17">
        <f t="shared" si="5"/>
        <v>10367.635999999999</v>
      </c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17">
        <f t="shared" si="10"/>
        <v>10735.271999999997</v>
      </c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17">
        <f t="shared" si="6"/>
        <v>11470.543999999996</v>
      </c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17">
        <f t="shared" si="7"/>
        <v>12205.815999999995</v>
      </c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J31" s="17">
        <f t="shared" si="8"/>
        <v>13676.35999999999</v>
      </c>
    </row>
    <row r="32" spans="1:88" ht="19.5" customHeight="1" x14ac:dyDescent="0.25">
      <c r="A32" s="44"/>
      <c r="B32" s="44"/>
      <c r="C32" s="56">
        <v>44203</v>
      </c>
      <c r="D32" s="81">
        <v>1.0331999999999999</v>
      </c>
      <c r="E32" s="65"/>
      <c r="F32" s="65"/>
      <c r="G32" s="55" t="s">
        <v>54</v>
      </c>
      <c r="H32" s="50" t="s">
        <v>14</v>
      </c>
      <c r="I32" s="59" t="s">
        <v>15</v>
      </c>
      <c r="J32" s="22">
        <v>1.0362</v>
      </c>
      <c r="K32" s="12">
        <f t="shared" si="0"/>
        <v>-3.0000000000001137E-3</v>
      </c>
      <c r="L32" s="13">
        <v>0.6</v>
      </c>
      <c r="M32" s="28" t="s">
        <v>16</v>
      </c>
      <c r="N32" s="14" t="str">
        <f t="shared" si="1"/>
        <v>GUADAGNO</v>
      </c>
      <c r="O32" s="15">
        <f t="shared" si="2"/>
        <v>30.000000000001137</v>
      </c>
      <c r="P32" s="16">
        <f t="shared" si="3"/>
        <v>18.000000000000682</v>
      </c>
      <c r="Q32" s="24">
        <v>0.8</v>
      </c>
      <c r="R32" s="16">
        <f t="shared" si="4"/>
        <v>14.400000000000546</v>
      </c>
      <c r="S32" s="18">
        <f t="shared" si="9"/>
        <v>382.0359999999996</v>
      </c>
      <c r="T32" s="9"/>
      <c r="U32" s="17">
        <f t="shared" si="5"/>
        <v>10382.036</v>
      </c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17">
        <f t="shared" si="10"/>
        <v>10764.072</v>
      </c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17">
        <f t="shared" si="6"/>
        <v>11528.143999999998</v>
      </c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17">
        <f t="shared" si="7"/>
        <v>12292.215999999997</v>
      </c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J32" s="17">
        <f t="shared" si="8"/>
        <v>13820.359999999997</v>
      </c>
    </row>
    <row r="33" spans="1:88" ht="19.5" customHeight="1" x14ac:dyDescent="0.25">
      <c r="A33" s="44"/>
      <c r="B33" s="44"/>
      <c r="C33" s="56">
        <v>44204</v>
      </c>
      <c r="D33" s="81">
        <v>1.0331999999999999</v>
      </c>
      <c r="E33" s="65"/>
      <c r="F33" s="65"/>
      <c r="G33" s="55" t="s">
        <v>55</v>
      </c>
      <c r="H33" s="50" t="s">
        <v>14</v>
      </c>
      <c r="I33" s="59" t="s">
        <v>15</v>
      </c>
      <c r="J33" s="22">
        <v>1.0383</v>
      </c>
      <c r="K33" s="12">
        <f t="shared" si="0"/>
        <v>-5.1000000000001044E-3</v>
      </c>
      <c r="L33" s="13">
        <v>0.3</v>
      </c>
      <c r="M33" s="28" t="s">
        <v>16</v>
      </c>
      <c r="N33" s="14" t="str">
        <f t="shared" si="1"/>
        <v>GUADAGNO</v>
      </c>
      <c r="O33" s="15">
        <f t="shared" si="2"/>
        <v>51.000000000001044</v>
      </c>
      <c r="P33" s="16">
        <f t="shared" si="3"/>
        <v>15.300000000000313</v>
      </c>
      <c r="Q33" s="24">
        <v>0.8</v>
      </c>
      <c r="R33" s="16">
        <f t="shared" si="4"/>
        <v>12.240000000000251</v>
      </c>
      <c r="S33" s="18">
        <f t="shared" si="9"/>
        <v>394.27599999999984</v>
      </c>
      <c r="T33" s="9"/>
      <c r="U33" s="17">
        <f t="shared" si="5"/>
        <v>10394.276</v>
      </c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17">
        <f t="shared" si="10"/>
        <v>10788.552</v>
      </c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17">
        <f t="shared" si="6"/>
        <v>11577.103999999999</v>
      </c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17">
        <f t="shared" si="7"/>
        <v>12365.655999999999</v>
      </c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J33" s="17">
        <f t="shared" si="8"/>
        <v>13942.759999999998</v>
      </c>
    </row>
    <row r="34" spans="1:88" ht="19.5" customHeight="1" x14ac:dyDescent="0.25">
      <c r="A34" s="44"/>
      <c r="B34" s="44"/>
      <c r="C34" s="56">
        <v>44210</v>
      </c>
      <c r="D34" s="81">
        <v>0.69630000000000003</v>
      </c>
      <c r="E34" s="65"/>
      <c r="F34" s="65"/>
      <c r="G34" s="44" t="s">
        <v>56</v>
      </c>
      <c r="H34" s="50" t="s">
        <v>28</v>
      </c>
      <c r="I34" s="59" t="s">
        <v>15</v>
      </c>
      <c r="J34" s="22">
        <v>0.69979999999999998</v>
      </c>
      <c r="K34" s="12">
        <f t="shared" si="0"/>
        <v>-3.4999999999999476E-3</v>
      </c>
      <c r="L34" s="13">
        <v>0.7</v>
      </c>
      <c r="M34" s="28" t="s">
        <v>16</v>
      </c>
      <c r="N34" s="14" t="str">
        <f t="shared" ref="N34:N65" si="11">IF(K34&gt;0,IF(I34="SHORT","GUADAGNO","PERDO"),IF(K34&lt;0,IF(I34="SHORT","PERDO","GUADAGNO"),"ZERO"))</f>
        <v>GUADAGNO</v>
      </c>
      <c r="O34" s="15">
        <f t="shared" si="2"/>
        <v>34.999999999999474</v>
      </c>
      <c r="P34" s="16">
        <f t="shared" si="3"/>
        <v>24.499999999999631</v>
      </c>
      <c r="Q34" s="24">
        <v>0.93</v>
      </c>
      <c r="R34" s="16">
        <f t="shared" si="4"/>
        <v>22.784999999999659</v>
      </c>
      <c r="S34" s="18">
        <f t="shared" si="9"/>
        <v>417.06099999999952</v>
      </c>
      <c r="T34" s="9"/>
      <c r="U34" s="17">
        <f t="shared" si="5"/>
        <v>10417.061</v>
      </c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17">
        <f t="shared" si="10"/>
        <v>10834.121999999999</v>
      </c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17">
        <f t="shared" si="6"/>
        <v>11668.243999999999</v>
      </c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17">
        <f t="shared" si="7"/>
        <v>12502.365999999998</v>
      </c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J34" s="17">
        <f t="shared" si="8"/>
        <v>14170.609999999995</v>
      </c>
    </row>
    <row r="35" spans="1:88" ht="19.5" customHeight="1" x14ac:dyDescent="0.25">
      <c r="A35" s="44"/>
      <c r="B35" s="44"/>
      <c r="C35" s="56">
        <v>44210</v>
      </c>
      <c r="D35" s="81">
        <v>1.0331999999999999</v>
      </c>
      <c r="E35" s="65"/>
      <c r="F35" s="65"/>
      <c r="G35" s="55" t="s">
        <v>57</v>
      </c>
      <c r="H35" s="50" t="s">
        <v>14</v>
      </c>
      <c r="I35" s="59" t="s">
        <v>15</v>
      </c>
      <c r="J35" s="22">
        <v>1.0407</v>
      </c>
      <c r="K35" s="12">
        <f t="shared" si="0"/>
        <v>-7.5000000000000622E-3</v>
      </c>
      <c r="L35" s="13">
        <v>0.3</v>
      </c>
      <c r="M35" s="28" t="s">
        <v>16</v>
      </c>
      <c r="N35" s="14" t="str">
        <f t="shared" si="11"/>
        <v>GUADAGNO</v>
      </c>
      <c r="O35" s="15">
        <f t="shared" si="2"/>
        <v>75.000000000000625</v>
      </c>
      <c r="P35" s="16">
        <f t="shared" si="3"/>
        <v>22.500000000000188</v>
      </c>
      <c r="Q35" s="24">
        <v>0.93</v>
      </c>
      <c r="R35" s="16">
        <f t="shared" si="4"/>
        <v>20.925000000000175</v>
      </c>
      <c r="S35" s="18">
        <f t="shared" si="9"/>
        <v>437.98599999999971</v>
      </c>
      <c r="T35" s="9"/>
      <c r="U35" s="17">
        <f t="shared" si="5"/>
        <v>10437.985999999999</v>
      </c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17">
        <f t="shared" si="10"/>
        <v>10875.972</v>
      </c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17">
        <f t="shared" si="6"/>
        <v>11751.944</v>
      </c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17">
        <f t="shared" si="7"/>
        <v>12627.915999999997</v>
      </c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J35" s="17">
        <f t="shared" si="8"/>
        <v>14379.859999999997</v>
      </c>
    </row>
    <row r="36" spans="1:88" ht="19.5" customHeight="1" x14ac:dyDescent="0.25">
      <c r="A36" s="44"/>
      <c r="B36" s="44"/>
      <c r="C36" s="56">
        <v>44210</v>
      </c>
      <c r="D36" s="81">
        <v>1.0755999999999999</v>
      </c>
      <c r="E36" s="65"/>
      <c r="F36" s="65"/>
      <c r="G36" s="44" t="s">
        <v>58</v>
      </c>
      <c r="H36" s="50" t="s">
        <v>51</v>
      </c>
      <c r="I36" s="59" t="s">
        <v>15</v>
      </c>
      <c r="J36" s="22">
        <v>1.0777000000000001</v>
      </c>
      <c r="K36" s="12">
        <f t="shared" si="0"/>
        <v>-2.1000000000002128E-3</v>
      </c>
      <c r="L36" s="13">
        <v>0.5</v>
      </c>
      <c r="M36" s="28" t="s">
        <v>16</v>
      </c>
      <c r="N36" s="14" t="str">
        <f t="shared" si="11"/>
        <v>GUADAGNO</v>
      </c>
      <c r="O36" s="15">
        <f t="shared" si="2"/>
        <v>21.000000000002128</v>
      </c>
      <c r="P36" s="16">
        <f t="shared" si="3"/>
        <v>10.500000000001064</v>
      </c>
      <c r="Q36" s="24">
        <v>0.56000000000000005</v>
      </c>
      <c r="R36" s="16">
        <f t="shared" si="4"/>
        <v>5.8800000000005967</v>
      </c>
      <c r="S36" s="18">
        <f t="shared" si="9"/>
        <v>443.86600000000033</v>
      </c>
      <c r="T36" s="9"/>
      <c r="U36" s="17">
        <f t="shared" si="5"/>
        <v>10443.866</v>
      </c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17">
        <f t="shared" si="10"/>
        <v>10887.732</v>
      </c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17">
        <f t="shared" si="6"/>
        <v>11775.464000000002</v>
      </c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17">
        <f t="shared" si="7"/>
        <v>12663.196000000002</v>
      </c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J36" s="17">
        <f t="shared" si="8"/>
        <v>14438.660000000003</v>
      </c>
    </row>
    <row r="37" spans="1:88" ht="19.5" customHeight="1" x14ac:dyDescent="0.25">
      <c r="A37" s="44"/>
      <c r="B37" s="44"/>
      <c r="C37" s="56">
        <v>44210</v>
      </c>
      <c r="D37" s="81">
        <v>0.69730000000000003</v>
      </c>
      <c r="E37" s="65"/>
      <c r="F37" s="65"/>
      <c r="G37" s="44" t="s">
        <v>59</v>
      </c>
      <c r="H37" s="50" t="s">
        <v>28</v>
      </c>
      <c r="I37" s="59" t="s">
        <v>15</v>
      </c>
      <c r="J37" s="22">
        <v>0.69989999999999997</v>
      </c>
      <c r="K37" s="12">
        <f t="shared" si="0"/>
        <v>-2.5999999999999357E-3</v>
      </c>
      <c r="L37" s="13">
        <v>0.7</v>
      </c>
      <c r="M37" s="28" t="s">
        <v>16</v>
      </c>
      <c r="N37" s="14" t="str">
        <f t="shared" si="11"/>
        <v>GUADAGNO</v>
      </c>
      <c r="O37" s="15">
        <f t="shared" si="2"/>
        <v>25.999999999999357</v>
      </c>
      <c r="P37" s="16">
        <f t="shared" si="3"/>
        <v>18.199999999999548</v>
      </c>
      <c r="Q37" s="24">
        <v>0.93</v>
      </c>
      <c r="R37" s="16">
        <f t="shared" si="4"/>
        <v>16.925999999999579</v>
      </c>
      <c r="S37" s="18">
        <f t="shared" si="9"/>
        <v>460.79199999999992</v>
      </c>
      <c r="T37" s="9"/>
      <c r="U37" s="17">
        <f t="shared" si="5"/>
        <v>10460.791999999999</v>
      </c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17">
        <f t="shared" si="10"/>
        <v>10921.583999999999</v>
      </c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17">
        <f t="shared" si="6"/>
        <v>11843.168</v>
      </c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17">
        <f t="shared" si="7"/>
        <v>12764.752</v>
      </c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J37" s="17">
        <f t="shared" si="8"/>
        <v>14607.919999999998</v>
      </c>
    </row>
    <row r="38" spans="1:88" ht="19.5" customHeight="1" x14ac:dyDescent="0.25">
      <c r="A38" s="44"/>
      <c r="B38" s="44"/>
      <c r="C38" s="56">
        <v>44216</v>
      </c>
      <c r="D38" s="81">
        <v>1.3616999999999999</v>
      </c>
      <c r="E38" s="65"/>
      <c r="F38" s="65"/>
      <c r="G38" s="50" t="s">
        <v>22</v>
      </c>
      <c r="H38" s="50" t="s">
        <v>34</v>
      </c>
      <c r="I38" s="59" t="s">
        <v>26</v>
      </c>
      <c r="J38" s="22">
        <v>1.3714999999999999</v>
      </c>
      <c r="K38" s="12">
        <f t="shared" si="0"/>
        <v>-9.8000000000000309E-3</v>
      </c>
      <c r="L38" s="20">
        <v>0.6</v>
      </c>
      <c r="M38" s="28" t="s">
        <v>16</v>
      </c>
      <c r="N38" s="14" t="str">
        <f t="shared" si="11"/>
        <v>PERDO</v>
      </c>
      <c r="O38" s="15">
        <f t="shared" si="2"/>
        <v>-98.000000000000313</v>
      </c>
      <c r="P38" s="16">
        <f t="shared" si="3"/>
        <v>-58.800000000000182</v>
      </c>
      <c r="Q38" s="24">
        <v>0.82</v>
      </c>
      <c r="R38" s="16">
        <f t="shared" si="4"/>
        <v>-48.216000000000143</v>
      </c>
      <c r="S38" s="18">
        <f t="shared" si="9"/>
        <v>412.57599999999979</v>
      </c>
      <c r="T38" s="9"/>
      <c r="U38" s="17">
        <f t="shared" si="5"/>
        <v>10412.575999999999</v>
      </c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17">
        <f t="shared" si="10"/>
        <v>10825.152</v>
      </c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17">
        <f t="shared" si="6"/>
        <v>11650.304</v>
      </c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17">
        <f t="shared" si="7"/>
        <v>12475.455999999998</v>
      </c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J38" s="17">
        <f t="shared" si="8"/>
        <v>14125.759999999998</v>
      </c>
    </row>
    <row r="39" spans="1:88" ht="19.5" customHeight="1" x14ac:dyDescent="0.25">
      <c r="A39" s="44"/>
      <c r="B39" s="44"/>
      <c r="C39" s="56">
        <v>44218</v>
      </c>
      <c r="D39" s="81">
        <v>1.0375000000000001</v>
      </c>
      <c r="E39" s="65"/>
      <c r="F39" s="65"/>
      <c r="G39" s="50" t="s">
        <v>40</v>
      </c>
      <c r="H39" s="50" t="s">
        <v>14</v>
      </c>
      <c r="I39" s="59" t="s">
        <v>15</v>
      </c>
      <c r="J39" s="22">
        <v>1.0383</v>
      </c>
      <c r="K39" s="12">
        <f t="shared" si="0"/>
        <v>-7.9999999999991189E-4</v>
      </c>
      <c r="L39" s="20">
        <v>0.8</v>
      </c>
      <c r="M39" s="30" t="s">
        <v>16</v>
      </c>
      <c r="N39" s="14" t="str">
        <f t="shared" si="11"/>
        <v>GUADAGNO</v>
      </c>
      <c r="O39" s="15">
        <f t="shared" si="2"/>
        <v>7.9999999999991189</v>
      </c>
      <c r="P39" s="16">
        <f t="shared" si="3"/>
        <v>6.3999999999992951</v>
      </c>
      <c r="Q39" s="19">
        <v>0.8</v>
      </c>
      <c r="R39" s="16">
        <f t="shared" si="4"/>
        <v>5.1199999999994361</v>
      </c>
      <c r="S39" s="18">
        <f t="shared" si="9"/>
        <v>417.69599999999923</v>
      </c>
      <c r="T39" s="9"/>
      <c r="U39" s="17">
        <f t="shared" si="5"/>
        <v>10417.696</v>
      </c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17">
        <f t="shared" si="10"/>
        <v>10835.391999999998</v>
      </c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17">
        <f t="shared" si="6"/>
        <v>11670.783999999996</v>
      </c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17">
        <f t="shared" si="7"/>
        <v>12506.175999999996</v>
      </c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J39" s="17">
        <f t="shared" si="8"/>
        <v>14176.959999999992</v>
      </c>
    </row>
    <row r="40" spans="1:88" ht="19.5" customHeight="1" x14ac:dyDescent="0.25">
      <c r="A40" s="44"/>
      <c r="B40" s="44"/>
      <c r="C40" s="56">
        <v>44218</v>
      </c>
      <c r="D40" s="81">
        <v>1.27</v>
      </c>
      <c r="E40" s="65"/>
      <c r="F40" s="65"/>
      <c r="G40" s="50" t="s">
        <v>40</v>
      </c>
      <c r="H40" s="50" t="s">
        <v>38</v>
      </c>
      <c r="I40" s="59" t="s">
        <v>15</v>
      </c>
      <c r="J40" s="22">
        <v>1.26</v>
      </c>
      <c r="K40" s="12">
        <f t="shared" si="0"/>
        <v>1.0000000000000009E-2</v>
      </c>
      <c r="L40" s="20">
        <v>0.8</v>
      </c>
      <c r="M40" s="30" t="s">
        <v>16</v>
      </c>
      <c r="N40" s="14" t="str">
        <f t="shared" si="11"/>
        <v>PERDO</v>
      </c>
      <c r="O40" s="15">
        <f t="shared" si="2"/>
        <v>-100.00000000000009</v>
      </c>
      <c r="P40" s="16">
        <f t="shared" si="3"/>
        <v>-80.000000000000071</v>
      </c>
      <c r="Q40" s="19">
        <v>0.64</v>
      </c>
      <c r="R40" s="16">
        <f t="shared" si="4"/>
        <v>-51.200000000000045</v>
      </c>
      <c r="S40" s="18">
        <f t="shared" si="9"/>
        <v>366.49599999999919</v>
      </c>
      <c r="T40" s="9"/>
      <c r="U40" s="17">
        <f t="shared" si="5"/>
        <v>10366.495999999999</v>
      </c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17">
        <f t="shared" si="10"/>
        <v>10732.991999999998</v>
      </c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17">
        <f t="shared" si="6"/>
        <v>11465.983999999997</v>
      </c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17">
        <f t="shared" si="7"/>
        <v>12198.975999999995</v>
      </c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J40" s="17">
        <f t="shared" si="8"/>
        <v>13664.959999999992</v>
      </c>
    </row>
    <row r="41" spans="1:88" ht="19.5" customHeight="1" x14ac:dyDescent="0.25">
      <c r="A41" s="44"/>
      <c r="B41" s="44"/>
      <c r="C41" s="56">
        <v>44218</v>
      </c>
      <c r="D41" s="81">
        <v>1.415</v>
      </c>
      <c r="E41" s="65"/>
      <c r="F41" s="65"/>
      <c r="G41" s="50" t="s">
        <v>40</v>
      </c>
      <c r="H41" s="50" t="s">
        <v>60</v>
      </c>
      <c r="I41" s="59" t="s">
        <v>26</v>
      </c>
      <c r="J41" s="22">
        <v>1.4159999999999999</v>
      </c>
      <c r="K41" s="12">
        <f t="shared" si="0"/>
        <v>-9.9999999999988987E-4</v>
      </c>
      <c r="L41" s="20">
        <v>0.3</v>
      </c>
      <c r="M41" s="30" t="s">
        <v>16</v>
      </c>
      <c r="N41" s="14" t="str">
        <f t="shared" si="11"/>
        <v>PERDO</v>
      </c>
      <c r="O41" s="15">
        <f t="shared" si="2"/>
        <v>-9.9999999999988987</v>
      </c>
      <c r="P41" s="16">
        <f t="shared" si="3"/>
        <v>-2.9999999999996696</v>
      </c>
      <c r="Q41" s="19">
        <v>0.8</v>
      </c>
      <c r="R41" s="16">
        <f t="shared" si="4"/>
        <v>-2.3999999999997357</v>
      </c>
      <c r="S41" s="18">
        <f t="shared" si="9"/>
        <v>364.09599999999944</v>
      </c>
      <c r="T41" s="9"/>
      <c r="U41" s="17">
        <f t="shared" si="5"/>
        <v>10364.096</v>
      </c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17">
        <f t="shared" si="10"/>
        <v>10728.191999999999</v>
      </c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17">
        <f t="shared" si="6"/>
        <v>11456.383999999998</v>
      </c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17">
        <f t="shared" si="7"/>
        <v>12184.575999999997</v>
      </c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J41" s="17">
        <f t="shared" si="8"/>
        <v>13640.959999999995</v>
      </c>
    </row>
    <row r="42" spans="1:88" ht="19.5" customHeight="1" x14ac:dyDescent="0.25">
      <c r="A42" s="44"/>
      <c r="B42" s="44"/>
      <c r="C42" s="56">
        <v>44221</v>
      </c>
      <c r="D42" s="81">
        <v>0.63870000000000005</v>
      </c>
      <c r="E42" s="65"/>
      <c r="F42" s="65"/>
      <c r="G42" s="50" t="s">
        <v>22</v>
      </c>
      <c r="H42" s="50" t="s">
        <v>48</v>
      </c>
      <c r="I42" s="59" t="s">
        <v>15</v>
      </c>
      <c r="J42" s="22">
        <v>0.6381</v>
      </c>
      <c r="K42" s="12">
        <f t="shared" si="0"/>
        <v>6.0000000000004494E-4</v>
      </c>
      <c r="L42" s="20">
        <v>0.4</v>
      </c>
      <c r="M42" s="28" t="s">
        <v>16</v>
      </c>
      <c r="N42" s="14" t="str">
        <f t="shared" si="11"/>
        <v>PERDO</v>
      </c>
      <c r="O42" s="15">
        <f t="shared" si="2"/>
        <v>-6.0000000000004494</v>
      </c>
      <c r="P42" s="16">
        <f t="shared" si="3"/>
        <v>-2.4000000000001798</v>
      </c>
      <c r="Q42" s="24">
        <v>0.9</v>
      </c>
      <c r="R42" s="16">
        <f t="shared" si="4"/>
        <v>-2.1600000000001618</v>
      </c>
      <c r="S42" s="18">
        <f t="shared" si="9"/>
        <v>361.9359999999993</v>
      </c>
      <c r="T42" s="9"/>
      <c r="U42" s="17">
        <f t="shared" si="5"/>
        <v>10361.936</v>
      </c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17">
        <f t="shared" si="10"/>
        <v>10723.871999999999</v>
      </c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17">
        <f t="shared" si="6"/>
        <v>11447.743999999997</v>
      </c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17">
        <f t="shared" si="7"/>
        <v>12171.615999999996</v>
      </c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J42" s="17">
        <f t="shared" si="8"/>
        <v>13619.359999999993</v>
      </c>
    </row>
    <row r="43" spans="1:88" ht="19.5" customHeight="1" x14ac:dyDescent="0.25">
      <c r="A43" s="44"/>
      <c r="B43" s="44"/>
      <c r="C43" s="56">
        <v>44221</v>
      </c>
      <c r="D43" s="81">
        <v>1.27</v>
      </c>
      <c r="E43" s="65"/>
      <c r="F43" s="65"/>
      <c r="G43" s="50" t="s">
        <v>22</v>
      </c>
      <c r="H43" s="50" t="s">
        <v>43</v>
      </c>
      <c r="I43" s="59" t="s">
        <v>15</v>
      </c>
      <c r="J43" s="22">
        <v>1.27</v>
      </c>
      <c r="K43" s="12">
        <f t="shared" si="0"/>
        <v>0</v>
      </c>
      <c r="L43" s="23">
        <v>0.4</v>
      </c>
      <c r="M43" s="28" t="s">
        <v>16</v>
      </c>
      <c r="N43" s="14" t="str">
        <f t="shared" si="11"/>
        <v>ZERO</v>
      </c>
      <c r="O43" s="15">
        <f t="shared" si="2"/>
        <v>0</v>
      </c>
      <c r="P43" s="16">
        <f t="shared" si="3"/>
        <v>0</v>
      </c>
      <c r="Q43" s="24">
        <v>0.8</v>
      </c>
      <c r="R43" s="16">
        <f t="shared" si="4"/>
        <v>0</v>
      </c>
      <c r="S43" s="18">
        <f t="shared" si="9"/>
        <v>361.9359999999993</v>
      </c>
      <c r="T43" s="9"/>
      <c r="U43" s="17">
        <f t="shared" si="5"/>
        <v>10361.936</v>
      </c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17">
        <f t="shared" si="10"/>
        <v>10723.871999999999</v>
      </c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17">
        <f t="shared" si="6"/>
        <v>11447.743999999997</v>
      </c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17">
        <f t="shared" si="7"/>
        <v>12171.615999999996</v>
      </c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J43" s="17">
        <f t="shared" si="8"/>
        <v>13619.359999999993</v>
      </c>
    </row>
    <row r="44" spans="1:88" ht="19.5" customHeight="1" x14ac:dyDescent="0.25">
      <c r="A44" s="44"/>
      <c r="B44" s="44"/>
      <c r="C44" s="56">
        <v>44223</v>
      </c>
      <c r="D44" s="81">
        <v>1.7625</v>
      </c>
      <c r="E44" s="65"/>
      <c r="F44" s="65"/>
      <c r="G44" s="50" t="s">
        <v>22</v>
      </c>
      <c r="H44" s="50" t="s">
        <v>61</v>
      </c>
      <c r="I44" s="59" t="s">
        <v>26</v>
      </c>
      <c r="J44" s="22">
        <v>1.774</v>
      </c>
      <c r="K44" s="12">
        <f t="shared" si="0"/>
        <v>-1.1500000000000066E-2</v>
      </c>
      <c r="L44" s="20">
        <v>0.7</v>
      </c>
      <c r="M44" s="28" t="s">
        <v>16</v>
      </c>
      <c r="N44" s="14" t="str">
        <f t="shared" si="11"/>
        <v>PERDO</v>
      </c>
      <c r="O44" s="15">
        <f t="shared" si="2"/>
        <v>-115.00000000000065</v>
      </c>
      <c r="P44" s="16">
        <f t="shared" si="3"/>
        <v>-80.500000000000455</v>
      </c>
      <c r="Q44" s="24">
        <v>0.63</v>
      </c>
      <c r="R44" s="16">
        <f t="shared" si="4"/>
        <v>-50.715000000000288</v>
      </c>
      <c r="S44" s="18">
        <f t="shared" si="9"/>
        <v>311.22099999999898</v>
      </c>
      <c r="T44" s="9"/>
      <c r="U44" s="17">
        <f t="shared" si="5"/>
        <v>10311.221</v>
      </c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17">
        <f t="shared" si="10"/>
        <v>10622.441999999997</v>
      </c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17">
        <f t="shared" si="6"/>
        <v>11244.883999999996</v>
      </c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17">
        <f t="shared" si="7"/>
        <v>11867.325999999994</v>
      </c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J44" s="17">
        <f t="shared" si="8"/>
        <v>13112.20999999999</v>
      </c>
    </row>
    <row r="45" spans="1:88" ht="19.5" customHeight="1" x14ac:dyDescent="0.25">
      <c r="A45" s="44"/>
      <c r="B45" s="44"/>
      <c r="C45" s="56">
        <v>44230</v>
      </c>
      <c r="D45" s="81">
        <v>0.88700000000000001</v>
      </c>
      <c r="E45" s="65"/>
      <c r="F45" s="65"/>
      <c r="G45" s="50" t="s">
        <v>40</v>
      </c>
      <c r="H45" s="50" t="s">
        <v>62</v>
      </c>
      <c r="I45" s="59" t="s">
        <v>26</v>
      </c>
      <c r="J45" s="22">
        <v>0.89349999999999996</v>
      </c>
      <c r="K45" s="12">
        <f t="shared" si="0"/>
        <v>-6.4999999999999503E-3</v>
      </c>
      <c r="L45" s="20">
        <v>0.8</v>
      </c>
      <c r="M45" s="28" t="s">
        <v>16</v>
      </c>
      <c r="N45" s="14" t="str">
        <f t="shared" si="11"/>
        <v>PERDO</v>
      </c>
      <c r="O45" s="15">
        <f t="shared" si="2"/>
        <v>-64.999999999999503</v>
      </c>
      <c r="P45" s="16">
        <f t="shared" si="3"/>
        <v>-51.999999999999602</v>
      </c>
      <c r="Q45" s="24">
        <v>0.83</v>
      </c>
      <c r="R45" s="16">
        <f t="shared" si="4"/>
        <v>-43.15999999999967</v>
      </c>
      <c r="S45" s="18">
        <f t="shared" si="9"/>
        <v>268.0609999999993</v>
      </c>
      <c r="T45" s="9"/>
      <c r="U45" s="17">
        <f t="shared" si="5"/>
        <v>10268.061</v>
      </c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17">
        <f t="shared" si="10"/>
        <v>10536.121999999999</v>
      </c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17">
        <f t="shared" si="6"/>
        <v>11072.243999999997</v>
      </c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17">
        <f t="shared" si="7"/>
        <v>11608.365999999996</v>
      </c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J45" s="17">
        <f t="shared" si="8"/>
        <v>12680.609999999993</v>
      </c>
    </row>
    <row r="46" spans="1:88" ht="19.5" customHeight="1" x14ac:dyDescent="0.25">
      <c r="A46" s="44"/>
      <c r="B46" s="44"/>
      <c r="C46" s="56">
        <v>44230</v>
      </c>
      <c r="D46" s="81">
        <v>1.546</v>
      </c>
      <c r="E46" s="65"/>
      <c r="F46" s="65"/>
      <c r="G46" s="50" t="s">
        <v>40</v>
      </c>
      <c r="H46" s="50" t="s">
        <v>45</v>
      </c>
      <c r="I46" s="59" t="s">
        <v>15</v>
      </c>
      <c r="J46" s="22">
        <v>1.5435000000000001</v>
      </c>
      <c r="K46" s="12">
        <f t="shared" si="0"/>
        <v>2.4999999999999467E-3</v>
      </c>
      <c r="L46" s="20">
        <v>0.3</v>
      </c>
      <c r="M46" s="28" t="s">
        <v>16</v>
      </c>
      <c r="N46" s="14" t="str">
        <f t="shared" si="11"/>
        <v>PERDO</v>
      </c>
      <c r="O46" s="15">
        <f t="shared" si="2"/>
        <v>-24.999999999999467</v>
      </c>
      <c r="P46" s="16">
        <f t="shared" si="3"/>
        <v>-7.4999999999998401</v>
      </c>
      <c r="Q46" s="24">
        <v>0.64</v>
      </c>
      <c r="R46" s="16">
        <f t="shared" si="4"/>
        <v>-4.7999999999998977</v>
      </c>
      <c r="S46" s="18">
        <f t="shared" si="9"/>
        <v>263.2609999999994</v>
      </c>
      <c r="T46" s="9"/>
      <c r="U46" s="17">
        <f t="shared" si="5"/>
        <v>10263.260999999999</v>
      </c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17">
        <f t="shared" si="10"/>
        <v>10526.521999999999</v>
      </c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17">
        <f t="shared" si="6"/>
        <v>11053.043999999998</v>
      </c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17">
        <f t="shared" si="7"/>
        <v>11579.565999999997</v>
      </c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J46" s="17">
        <f t="shared" si="8"/>
        <v>12632.609999999993</v>
      </c>
    </row>
    <row r="47" spans="1:88" ht="19.5" customHeight="1" x14ac:dyDescent="0.25">
      <c r="A47" s="44"/>
      <c r="B47" s="44"/>
      <c r="C47" s="56">
        <v>44232</v>
      </c>
      <c r="D47" s="81">
        <v>1.9079999999999999</v>
      </c>
      <c r="E47" s="65"/>
      <c r="F47" s="65"/>
      <c r="G47" s="50" t="s">
        <v>40</v>
      </c>
      <c r="H47" s="50" t="s">
        <v>63</v>
      </c>
      <c r="I47" s="59" t="s">
        <v>15</v>
      </c>
      <c r="J47" s="22">
        <v>1.9079999999999999</v>
      </c>
      <c r="K47" s="12">
        <f t="shared" si="0"/>
        <v>0</v>
      </c>
      <c r="L47" s="20">
        <v>0.5</v>
      </c>
      <c r="M47" s="28" t="s">
        <v>16</v>
      </c>
      <c r="N47" s="14" t="str">
        <f t="shared" si="11"/>
        <v>ZERO</v>
      </c>
      <c r="O47" s="15">
        <f t="shared" si="2"/>
        <v>0</v>
      </c>
      <c r="P47" s="16">
        <f t="shared" si="3"/>
        <v>0</v>
      </c>
      <c r="Q47" s="24">
        <v>0.6</v>
      </c>
      <c r="R47" s="16">
        <f t="shared" si="4"/>
        <v>0</v>
      </c>
      <c r="S47" s="18">
        <f t="shared" si="9"/>
        <v>263.2609999999994</v>
      </c>
      <c r="T47" s="9"/>
      <c r="U47" s="17">
        <f t="shared" si="5"/>
        <v>10263.260999999999</v>
      </c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17">
        <f t="shared" si="10"/>
        <v>10526.521999999999</v>
      </c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17">
        <f t="shared" si="6"/>
        <v>11053.043999999998</v>
      </c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17">
        <f t="shared" si="7"/>
        <v>11579.565999999997</v>
      </c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J47" s="17">
        <f t="shared" si="8"/>
        <v>12632.609999999993</v>
      </c>
    </row>
    <row r="48" spans="1:88" ht="19.5" customHeight="1" x14ac:dyDescent="0.25">
      <c r="A48" s="44"/>
      <c r="B48" s="44"/>
      <c r="C48" s="56">
        <v>44238</v>
      </c>
      <c r="D48" s="81">
        <v>1.0705</v>
      </c>
      <c r="E48" s="65"/>
      <c r="F48" s="65"/>
      <c r="G48" s="50" t="s">
        <v>68</v>
      </c>
      <c r="H48" s="50" t="s">
        <v>51</v>
      </c>
      <c r="I48" s="59" t="s">
        <v>15</v>
      </c>
      <c r="J48" s="22">
        <v>1.0727</v>
      </c>
      <c r="K48" s="12">
        <f t="shared" si="0"/>
        <v>-2.1999999999999797E-3</v>
      </c>
      <c r="L48" s="20">
        <v>1.2</v>
      </c>
      <c r="M48" s="28" t="s">
        <v>16</v>
      </c>
      <c r="N48" s="14" t="str">
        <f t="shared" si="11"/>
        <v>GUADAGNO</v>
      </c>
      <c r="O48" s="15">
        <f t="shared" si="2"/>
        <v>21.999999999999797</v>
      </c>
      <c r="P48" s="16">
        <f t="shared" si="3"/>
        <v>26.399999999999757</v>
      </c>
      <c r="Q48" s="24">
        <v>1.0900000000000001</v>
      </c>
      <c r="R48" s="16">
        <f t="shared" si="4"/>
        <v>28.775999999999737</v>
      </c>
      <c r="S48" s="18">
        <f t="shared" si="9"/>
        <v>292.03699999999913</v>
      </c>
      <c r="T48" s="9"/>
      <c r="U48" s="17">
        <f t="shared" si="5"/>
        <v>10292.036999999998</v>
      </c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17">
        <f t="shared" si="10"/>
        <v>10584.073999999999</v>
      </c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17">
        <f t="shared" si="6"/>
        <v>11168.147999999997</v>
      </c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17">
        <f t="shared" si="7"/>
        <v>11752.221999999994</v>
      </c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J48" s="17">
        <f t="shared" si="8"/>
        <v>12920.369999999992</v>
      </c>
    </row>
    <row r="49" spans="1:88" ht="19.5" customHeight="1" x14ac:dyDescent="0.25">
      <c r="A49" s="44"/>
      <c r="B49" s="44"/>
      <c r="C49" s="56">
        <v>44239</v>
      </c>
      <c r="D49" s="81">
        <v>1.0705</v>
      </c>
      <c r="E49" s="65"/>
      <c r="F49" s="65"/>
      <c r="G49" s="50" t="s">
        <v>69</v>
      </c>
      <c r="H49" s="50" t="s">
        <v>51</v>
      </c>
      <c r="I49" s="59" t="s">
        <v>15</v>
      </c>
      <c r="J49" s="22">
        <v>1.0747</v>
      </c>
      <c r="K49" s="12">
        <f t="shared" si="0"/>
        <v>-4.1999999999999815E-3</v>
      </c>
      <c r="L49" s="20">
        <v>0.6</v>
      </c>
      <c r="M49" s="28" t="s">
        <v>16</v>
      </c>
      <c r="N49" s="14" t="str">
        <f t="shared" si="11"/>
        <v>GUADAGNO</v>
      </c>
      <c r="O49" s="15">
        <f t="shared" si="2"/>
        <v>41.999999999999815</v>
      </c>
      <c r="P49" s="16">
        <f t="shared" si="3"/>
        <v>25.199999999999889</v>
      </c>
      <c r="Q49" s="24">
        <v>1.0900000000000001</v>
      </c>
      <c r="R49" s="16">
        <f t="shared" si="4"/>
        <v>27.467999999999883</v>
      </c>
      <c r="S49" s="18">
        <f t="shared" si="9"/>
        <v>319.50499999999903</v>
      </c>
      <c r="T49" s="9"/>
      <c r="U49" s="17">
        <f t="shared" si="5"/>
        <v>10319.504999999999</v>
      </c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17">
        <f t="shared" si="10"/>
        <v>10639.009999999998</v>
      </c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17">
        <f t="shared" si="6"/>
        <v>11278.019999999997</v>
      </c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17">
        <f t="shared" si="7"/>
        <v>11917.029999999995</v>
      </c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J49" s="17">
        <f t="shared" si="8"/>
        <v>13195.04999999999</v>
      </c>
    </row>
    <row r="50" spans="1:88" ht="19.5" customHeight="1" x14ac:dyDescent="0.25">
      <c r="A50" s="44"/>
      <c r="B50" s="44"/>
      <c r="C50" s="56">
        <v>44241</v>
      </c>
      <c r="D50" s="81">
        <v>1.17</v>
      </c>
      <c r="E50" s="65"/>
      <c r="F50" s="65"/>
      <c r="G50" s="50" t="s">
        <v>40</v>
      </c>
      <c r="H50" s="50" t="s">
        <v>46</v>
      </c>
      <c r="I50" s="59" t="s">
        <v>15</v>
      </c>
      <c r="J50" s="22">
        <v>1.1775</v>
      </c>
      <c r="K50" s="12">
        <f t="shared" si="0"/>
        <v>-7.5000000000000622E-3</v>
      </c>
      <c r="L50" s="20">
        <v>1</v>
      </c>
      <c r="M50" s="28" t="s">
        <v>16</v>
      </c>
      <c r="N50" s="14" t="str">
        <f t="shared" si="11"/>
        <v>GUADAGNO</v>
      </c>
      <c r="O50" s="15">
        <f t="shared" si="2"/>
        <v>75.000000000000625</v>
      </c>
      <c r="P50" s="16">
        <f t="shared" si="3"/>
        <v>75.000000000000625</v>
      </c>
      <c r="Q50" s="24">
        <v>0.8</v>
      </c>
      <c r="R50" s="16">
        <f t="shared" si="4"/>
        <v>60.000000000000504</v>
      </c>
      <c r="S50" s="18">
        <f t="shared" si="9"/>
        <v>379.50499999999954</v>
      </c>
      <c r="T50" s="9"/>
      <c r="U50" s="17">
        <f t="shared" si="5"/>
        <v>10379.504999999999</v>
      </c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17">
        <f t="shared" si="10"/>
        <v>10759.009999999998</v>
      </c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17">
        <f t="shared" si="6"/>
        <v>11518.019999999999</v>
      </c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17">
        <f t="shared" si="7"/>
        <v>12277.029999999997</v>
      </c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J50" s="17">
        <f t="shared" si="8"/>
        <v>13795.049999999996</v>
      </c>
    </row>
    <row r="51" spans="1:88" ht="19.5" customHeight="1" x14ac:dyDescent="0.25">
      <c r="A51" s="44"/>
      <c r="B51" s="44"/>
      <c r="C51" s="56">
        <v>44243</v>
      </c>
      <c r="D51" s="81">
        <v>1.0705</v>
      </c>
      <c r="E51" s="65"/>
      <c r="F51" s="65"/>
      <c r="G51" s="50" t="s">
        <v>70</v>
      </c>
      <c r="H51" s="50" t="s">
        <v>51</v>
      </c>
      <c r="I51" s="59" t="s">
        <v>15</v>
      </c>
      <c r="J51" s="22">
        <v>1.0734999999999999</v>
      </c>
      <c r="K51" s="12">
        <f t="shared" si="0"/>
        <v>-2.9999999999998916E-3</v>
      </c>
      <c r="L51" s="20">
        <v>0.6</v>
      </c>
      <c r="M51" s="28" t="s">
        <v>16</v>
      </c>
      <c r="N51" s="14" t="str">
        <f t="shared" si="11"/>
        <v>GUADAGNO</v>
      </c>
      <c r="O51" s="15">
        <f t="shared" si="2"/>
        <v>29.999999999998916</v>
      </c>
      <c r="P51" s="16">
        <f t="shared" si="3"/>
        <v>17.99999999999935</v>
      </c>
      <c r="Q51" s="24">
        <v>0.6</v>
      </c>
      <c r="R51" s="16">
        <f t="shared" si="4"/>
        <v>10.79999999999961</v>
      </c>
      <c r="S51" s="18">
        <f t="shared" si="9"/>
        <v>390.30499999999915</v>
      </c>
      <c r="T51" s="9"/>
      <c r="U51" s="17">
        <f t="shared" si="5"/>
        <v>10390.304999999998</v>
      </c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17">
        <f t="shared" si="10"/>
        <v>10780.609999999999</v>
      </c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17">
        <f t="shared" si="6"/>
        <v>11561.219999999998</v>
      </c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17">
        <f t="shared" si="7"/>
        <v>12341.829999999994</v>
      </c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J51" s="17">
        <f t="shared" si="8"/>
        <v>13903.049999999992</v>
      </c>
    </row>
    <row r="52" spans="1:88" ht="19.5" customHeight="1" x14ac:dyDescent="0.25">
      <c r="A52" s="44"/>
      <c r="B52" s="44"/>
      <c r="C52" s="56">
        <v>44243</v>
      </c>
      <c r="D52" s="81">
        <v>1.3862000000000001</v>
      </c>
      <c r="E52" s="65"/>
      <c r="F52" s="65"/>
      <c r="G52" s="50" t="s">
        <v>71</v>
      </c>
      <c r="H52" s="50" t="s">
        <v>34</v>
      </c>
      <c r="I52" s="59" t="s">
        <v>15</v>
      </c>
      <c r="J52" s="22">
        <v>1.3939999999999999</v>
      </c>
      <c r="K52" s="12">
        <f t="shared" si="0"/>
        <v>-7.7999999999998071E-3</v>
      </c>
      <c r="L52" s="20">
        <v>0.3</v>
      </c>
      <c r="M52" s="28" t="s">
        <v>16</v>
      </c>
      <c r="N52" s="14" t="str">
        <f t="shared" si="11"/>
        <v>GUADAGNO</v>
      </c>
      <c r="O52" s="15">
        <f t="shared" si="2"/>
        <v>77.999999999998067</v>
      </c>
      <c r="P52" s="16">
        <f t="shared" si="3"/>
        <v>23.399999999999419</v>
      </c>
      <c r="Q52" s="24">
        <v>0.82</v>
      </c>
      <c r="R52" s="16">
        <f t="shared" si="4"/>
        <v>19.187999999999523</v>
      </c>
      <c r="S52" s="18">
        <f t="shared" si="9"/>
        <v>409.49299999999869</v>
      </c>
      <c r="T52" s="9"/>
      <c r="U52" s="17">
        <f t="shared" si="5"/>
        <v>10409.492999999999</v>
      </c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17">
        <f t="shared" si="10"/>
        <v>10818.985999999997</v>
      </c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17">
        <f t="shared" si="6"/>
        <v>11637.971999999994</v>
      </c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17">
        <f t="shared" si="7"/>
        <v>12456.957999999991</v>
      </c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J52" s="17">
        <f t="shared" si="8"/>
        <v>14094.929999999986</v>
      </c>
    </row>
    <row r="53" spans="1:88" ht="19.5" customHeight="1" x14ac:dyDescent="0.25">
      <c r="A53" s="44"/>
      <c r="B53" s="44"/>
      <c r="C53" s="56">
        <v>44243</v>
      </c>
      <c r="D53" s="81">
        <v>1.2676000000000001</v>
      </c>
      <c r="E53" s="65"/>
      <c r="F53" s="65"/>
      <c r="G53" s="50" t="s">
        <v>72</v>
      </c>
      <c r="H53" s="50" t="s">
        <v>38</v>
      </c>
      <c r="I53" s="59" t="s">
        <v>26</v>
      </c>
      <c r="J53" s="22">
        <v>1.2623</v>
      </c>
      <c r="K53" s="12">
        <f t="shared" si="0"/>
        <v>5.3000000000000824E-3</v>
      </c>
      <c r="L53" s="20">
        <v>0.3</v>
      </c>
      <c r="M53" s="28" t="s">
        <v>16</v>
      </c>
      <c r="N53" s="14" t="str">
        <f t="shared" si="11"/>
        <v>GUADAGNO</v>
      </c>
      <c r="O53" s="15">
        <f t="shared" si="2"/>
        <v>53.000000000000824</v>
      </c>
      <c r="P53" s="16">
        <f t="shared" si="3"/>
        <v>15.900000000000247</v>
      </c>
      <c r="Q53" s="24">
        <v>0.65</v>
      </c>
      <c r="R53" s="16">
        <f t="shared" si="4"/>
        <v>10.335000000000161</v>
      </c>
      <c r="S53" s="18">
        <f t="shared" si="9"/>
        <v>419.82799999999884</v>
      </c>
      <c r="T53" s="9"/>
      <c r="U53" s="17">
        <f t="shared" si="5"/>
        <v>10419.828</v>
      </c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17">
        <f t="shared" si="10"/>
        <v>10839.655999999997</v>
      </c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17">
        <f t="shared" si="6"/>
        <v>11679.311999999994</v>
      </c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17">
        <f t="shared" si="7"/>
        <v>12518.967999999993</v>
      </c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J53" s="17">
        <f t="shared" si="8"/>
        <v>14198.279999999988</v>
      </c>
    </row>
    <row r="54" spans="1:88" ht="19.5" customHeight="1" x14ac:dyDescent="0.25">
      <c r="A54" s="44"/>
      <c r="B54" s="44"/>
      <c r="C54" s="56">
        <v>44243</v>
      </c>
      <c r="D54" s="81">
        <v>1.2676000000000001</v>
      </c>
      <c r="E54" s="65"/>
      <c r="F54" s="65"/>
      <c r="G54" s="50" t="s">
        <v>73</v>
      </c>
      <c r="H54" s="50" t="s">
        <v>38</v>
      </c>
      <c r="I54" s="59" t="s">
        <v>15</v>
      </c>
      <c r="J54" s="22">
        <v>1.2676000000000001</v>
      </c>
      <c r="K54" s="12">
        <f t="shared" si="0"/>
        <v>0</v>
      </c>
      <c r="L54" s="20">
        <v>0.3</v>
      </c>
      <c r="M54" s="28" t="s">
        <v>16</v>
      </c>
      <c r="N54" s="14" t="str">
        <f t="shared" si="11"/>
        <v>ZERO</v>
      </c>
      <c r="O54" s="15">
        <f t="shared" si="2"/>
        <v>0</v>
      </c>
      <c r="P54" s="16">
        <f t="shared" si="3"/>
        <v>0</v>
      </c>
      <c r="Q54" s="24">
        <v>0.65</v>
      </c>
      <c r="R54" s="16">
        <f t="shared" si="4"/>
        <v>0</v>
      </c>
      <c r="S54" s="18">
        <f t="shared" si="9"/>
        <v>419.82799999999884</v>
      </c>
      <c r="T54" s="9"/>
      <c r="U54" s="17">
        <f t="shared" si="5"/>
        <v>10419.828</v>
      </c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17">
        <f t="shared" si="10"/>
        <v>10839.655999999997</v>
      </c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17">
        <f t="shared" si="6"/>
        <v>11679.311999999994</v>
      </c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17">
        <f t="shared" si="7"/>
        <v>12518.967999999993</v>
      </c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J54" s="17">
        <f t="shared" si="8"/>
        <v>14198.279999999988</v>
      </c>
    </row>
    <row r="55" spans="1:88" ht="19.5" customHeight="1" x14ac:dyDescent="0.25">
      <c r="A55" s="44"/>
      <c r="B55" s="44"/>
      <c r="C55" s="56">
        <v>44245</v>
      </c>
      <c r="D55" s="81">
        <v>1.786</v>
      </c>
      <c r="E55" s="65"/>
      <c r="F55" s="65"/>
      <c r="G55" s="50" t="s">
        <v>22</v>
      </c>
      <c r="H55" s="50" t="s">
        <v>61</v>
      </c>
      <c r="I55" s="59" t="s">
        <v>26</v>
      </c>
      <c r="J55" s="22">
        <v>1.7945</v>
      </c>
      <c r="K55" s="12">
        <f t="shared" si="0"/>
        <v>-8.499999999999952E-3</v>
      </c>
      <c r="L55" s="20">
        <v>1</v>
      </c>
      <c r="M55" s="28" t="s">
        <v>16</v>
      </c>
      <c r="N55" s="14" t="str">
        <f t="shared" si="11"/>
        <v>PERDO</v>
      </c>
      <c r="O55" s="15">
        <f t="shared" si="2"/>
        <v>-84.999999999999517</v>
      </c>
      <c r="P55" s="16">
        <f t="shared" si="3"/>
        <v>-84.999999999999517</v>
      </c>
      <c r="Q55" s="24">
        <v>0.64</v>
      </c>
      <c r="R55" s="16">
        <f t="shared" si="4"/>
        <v>-54.399999999999693</v>
      </c>
      <c r="S55" s="18">
        <f t="shared" si="9"/>
        <v>365.42799999999914</v>
      </c>
      <c r="T55" s="9"/>
      <c r="U55" s="17">
        <f t="shared" si="5"/>
        <v>10365.428</v>
      </c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17">
        <f t="shared" si="10"/>
        <v>10730.855999999998</v>
      </c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17">
        <f t="shared" si="6"/>
        <v>11461.711999999996</v>
      </c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17">
        <f t="shared" si="7"/>
        <v>12192.567999999996</v>
      </c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J55" s="17">
        <f t="shared" si="8"/>
        <v>13654.279999999992</v>
      </c>
    </row>
    <row r="56" spans="1:88" ht="19.5" customHeight="1" x14ac:dyDescent="0.25">
      <c r="A56" s="44"/>
      <c r="B56" s="44"/>
      <c r="C56" s="56">
        <v>44245</v>
      </c>
      <c r="D56" s="81">
        <v>0.72199999999999998</v>
      </c>
      <c r="E56" s="65"/>
      <c r="F56" s="65"/>
      <c r="G56" s="50" t="s">
        <v>22</v>
      </c>
      <c r="H56" s="50" t="s">
        <v>52</v>
      </c>
      <c r="I56" s="59" t="s">
        <v>26</v>
      </c>
      <c r="J56" s="22">
        <v>0.72119999999999995</v>
      </c>
      <c r="K56" s="12">
        <f t="shared" si="0"/>
        <v>8.0000000000002292E-4</v>
      </c>
      <c r="L56" s="20">
        <v>0.3</v>
      </c>
      <c r="M56" s="28" t="s">
        <v>16</v>
      </c>
      <c r="N56" s="14" t="str">
        <f t="shared" si="11"/>
        <v>GUADAGNO</v>
      </c>
      <c r="O56" s="15">
        <f t="shared" si="2"/>
        <v>8.0000000000002292</v>
      </c>
      <c r="P56" s="16">
        <f t="shared" si="3"/>
        <v>2.4000000000000687</v>
      </c>
      <c r="Q56" s="24">
        <v>0.83</v>
      </c>
      <c r="R56" s="16">
        <f t="shared" si="4"/>
        <v>1.9920000000000571</v>
      </c>
      <c r="S56" s="18">
        <f t="shared" si="9"/>
        <v>367.41999999999922</v>
      </c>
      <c r="T56" s="9"/>
      <c r="U56" s="17">
        <f t="shared" si="5"/>
        <v>10367.42</v>
      </c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17">
        <f t="shared" si="10"/>
        <v>10734.839999999998</v>
      </c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17">
        <f t="shared" si="6"/>
        <v>11469.679999999997</v>
      </c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17">
        <f t="shared" si="7"/>
        <v>12204.519999999995</v>
      </c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J56" s="17">
        <f t="shared" si="8"/>
        <v>13674.199999999992</v>
      </c>
    </row>
    <row r="57" spans="1:88" ht="19.5" customHeight="1" x14ac:dyDescent="0.25">
      <c r="A57" s="44"/>
      <c r="B57" s="44"/>
      <c r="C57" s="56">
        <v>44249</v>
      </c>
      <c r="D57" s="81">
        <v>1.054</v>
      </c>
      <c r="E57" s="65"/>
      <c r="F57" s="65"/>
      <c r="G57" s="50" t="s">
        <v>40</v>
      </c>
      <c r="H57" s="50" t="s">
        <v>14</v>
      </c>
      <c r="I57" s="59" t="s">
        <v>26</v>
      </c>
      <c r="J57" s="22">
        <v>1.0529999999999999</v>
      </c>
      <c r="K57" s="12">
        <f t="shared" si="0"/>
        <v>1.0000000000001119E-3</v>
      </c>
      <c r="L57" s="20">
        <v>0.8</v>
      </c>
      <c r="M57" s="28" t="s">
        <v>16</v>
      </c>
      <c r="N57" s="14" t="str">
        <f t="shared" si="11"/>
        <v>GUADAGNO</v>
      </c>
      <c r="O57" s="15">
        <f t="shared" si="2"/>
        <v>10.000000000001119</v>
      </c>
      <c r="P57" s="16">
        <f t="shared" si="3"/>
        <v>8.0000000000008953</v>
      </c>
      <c r="Q57" s="24">
        <v>0.78</v>
      </c>
      <c r="R57" s="16">
        <f t="shared" si="4"/>
        <v>6.2400000000006983</v>
      </c>
      <c r="S57" s="18">
        <f t="shared" si="9"/>
        <v>373.65999999999991</v>
      </c>
      <c r="T57" s="9"/>
      <c r="U57" s="17">
        <f t="shared" si="5"/>
        <v>10373.66</v>
      </c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17">
        <f t="shared" si="10"/>
        <v>10747.32</v>
      </c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17">
        <f t="shared" si="6"/>
        <v>11494.64</v>
      </c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17">
        <f t="shared" si="7"/>
        <v>12241.96</v>
      </c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J57" s="17">
        <f t="shared" si="8"/>
        <v>13736.599999999999</v>
      </c>
    </row>
    <row r="58" spans="1:88" ht="19.5" customHeight="1" x14ac:dyDescent="0.25">
      <c r="A58" s="44"/>
      <c r="B58" s="44"/>
      <c r="C58" s="56">
        <v>44252</v>
      </c>
      <c r="D58" s="81">
        <v>1.0720000000000001</v>
      </c>
      <c r="E58" s="65"/>
      <c r="F58" s="65"/>
      <c r="G58" s="50" t="s">
        <v>40</v>
      </c>
      <c r="H58" s="50" t="s">
        <v>51</v>
      </c>
      <c r="I58" s="59" t="s">
        <v>15</v>
      </c>
      <c r="J58" s="22">
        <v>1.073</v>
      </c>
      <c r="K58" s="12">
        <f t="shared" si="0"/>
        <v>-9.9999999999988987E-4</v>
      </c>
      <c r="L58" s="20">
        <v>1</v>
      </c>
      <c r="M58" s="28" t="s">
        <v>16</v>
      </c>
      <c r="N58" s="14" t="str">
        <f t="shared" si="11"/>
        <v>GUADAGNO</v>
      </c>
      <c r="O58" s="15">
        <f t="shared" si="2"/>
        <v>9.9999999999988987</v>
      </c>
      <c r="P58" s="16">
        <f t="shared" si="3"/>
        <v>9.9999999999988987</v>
      </c>
      <c r="Q58" s="24">
        <v>0.6</v>
      </c>
      <c r="R58" s="16">
        <f t="shared" si="4"/>
        <v>5.9999999999993392</v>
      </c>
      <c r="S58" s="18">
        <f t="shared" si="9"/>
        <v>379.65999999999923</v>
      </c>
      <c r="T58" s="9"/>
      <c r="U58" s="17">
        <f t="shared" si="5"/>
        <v>10379.66</v>
      </c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17">
        <f t="shared" si="10"/>
        <v>10759.319999999998</v>
      </c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17">
        <f t="shared" si="6"/>
        <v>11518.639999999998</v>
      </c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17">
        <f t="shared" si="7"/>
        <v>12277.959999999995</v>
      </c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J58" s="17">
        <f t="shared" si="8"/>
        <v>13796.599999999991</v>
      </c>
    </row>
    <row r="59" spans="1:88" ht="19.5" customHeight="1" x14ac:dyDescent="0.25">
      <c r="A59" s="44"/>
      <c r="B59" s="44"/>
      <c r="C59" s="56">
        <v>44256</v>
      </c>
      <c r="D59" s="81">
        <v>1.6685000000000001</v>
      </c>
      <c r="E59" s="65"/>
      <c r="F59" s="65"/>
      <c r="G59" s="50" t="s">
        <v>40</v>
      </c>
      <c r="H59" s="50" t="s">
        <v>18</v>
      </c>
      <c r="I59" s="59" t="s">
        <v>26</v>
      </c>
      <c r="J59" s="22">
        <v>1.661</v>
      </c>
      <c r="K59" s="12">
        <f t="shared" si="0"/>
        <v>7.5000000000000622E-3</v>
      </c>
      <c r="L59" s="20">
        <v>0.5</v>
      </c>
      <c r="M59" s="28" t="s">
        <v>16</v>
      </c>
      <c r="N59" s="14" t="str">
        <f t="shared" si="11"/>
        <v>GUADAGNO</v>
      </c>
      <c r="O59" s="15">
        <f t="shared" si="2"/>
        <v>75.000000000000625</v>
      </c>
      <c r="P59" s="16">
        <f t="shared" si="3"/>
        <v>37.500000000000313</v>
      </c>
      <c r="Q59" s="24">
        <v>0.6</v>
      </c>
      <c r="R59" s="16">
        <f t="shared" si="4"/>
        <v>22.500000000000188</v>
      </c>
      <c r="S59" s="18">
        <f t="shared" si="9"/>
        <v>402.1599999999994</v>
      </c>
      <c r="T59" s="9"/>
      <c r="U59" s="17">
        <f t="shared" si="5"/>
        <v>10402.16</v>
      </c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17">
        <f t="shared" si="10"/>
        <v>10804.32</v>
      </c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17">
        <f t="shared" si="6"/>
        <v>11608.639999999998</v>
      </c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17">
        <f t="shared" si="7"/>
        <v>12412.959999999995</v>
      </c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J59" s="17">
        <f t="shared" si="8"/>
        <v>14021.599999999995</v>
      </c>
    </row>
    <row r="60" spans="1:88" ht="19.5" customHeight="1" x14ac:dyDescent="0.25">
      <c r="A60" s="44"/>
      <c r="B60" s="44"/>
      <c r="C60" s="56">
        <v>44258</v>
      </c>
      <c r="D60" s="81">
        <v>1.7921</v>
      </c>
      <c r="E60" s="65"/>
      <c r="F60" s="65"/>
      <c r="G60" s="50" t="s">
        <v>74</v>
      </c>
      <c r="H60" s="50" t="s">
        <v>61</v>
      </c>
      <c r="I60" s="59" t="s">
        <v>15</v>
      </c>
      <c r="J60" s="22">
        <v>1.7839</v>
      </c>
      <c r="K60" s="12">
        <f t="shared" si="0"/>
        <v>8.1999999999999851E-3</v>
      </c>
      <c r="L60" s="20">
        <v>1</v>
      </c>
      <c r="M60" s="28" t="s">
        <v>16</v>
      </c>
      <c r="N60" s="14" t="str">
        <f t="shared" si="11"/>
        <v>PERDO</v>
      </c>
      <c r="O60" s="15">
        <f t="shared" si="2"/>
        <v>-81.999999999999858</v>
      </c>
      <c r="P60" s="16">
        <f t="shared" si="3"/>
        <v>-81.999999999999858</v>
      </c>
      <c r="Q60" s="24">
        <v>0.64</v>
      </c>
      <c r="R60" s="16">
        <f t="shared" si="4"/>
        <v>-52.479999999999912</v>
      </c>
      <c r="S60" s="18">
        <f t="shared" si="9"/>
        <v>349.6799999999995</v>
      </c>
      <c r="T60" s="9"/>
      <c r="U60" s="17">
        <f t="shared" si="5"/>
        <v>10349.68</v>
      </c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17">
        <f t="shared" si="10"/>
        <v>10699.359999999999</v>
      </c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17">
        <f t="shared" si="6"/>
        <v>11398.719999999998</v>
      </c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17">
        <f t="shared" si="7"/>
        <v>12098.079999999998</v>
      </c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J60" s="17">
        <f t="shared" si="8"/>
        <v>13496.799999999996</v>
      </c>
    </row>
    <row r="61" spans="1:88" ht="19.5" customHeight="1" x14ac:dyDescent="0.25">
      <c r="A61" s="44"/>
      <c r="B61" s="44"/>
      <c r="C61" s="56">
        <v>44259</v>
      </c>
      <c r="D61" s="81">
        <v>0.91810000000000003</v>
      </c>
      <c r="E61" s="65"/>
      <c r="F61" s="65"/>
      <c r="G61" s="50" t="s">
        <v>75</v>
      </c>
      <c r="H61" s="50" t="s">
        <v>31</v>
      </c>
      <c r="I61" s="59" t="s">
        <v>26</v>
      </c>
      <c r="J61" s="22">
        <v>0.91290000000000004</v>
      </c>
      <c r="K61" s="12">
        <f t="shared" si="0"/>
        <v>5.1999999999999824E-3</v>
      </c>
      <c r="L61" s="20">
        <v>1.4</v>
      </c>
      <c r="M61" s="28" t="s">
        <v>16</v>
      </c>
      <c r="N61" s="14" t="str">
        <f t="shared" si="11"/>
        <v>GUADAGNO</v>
      </c>
      <c r="O61" s="15">
        <f t="shared" si="2"/>
        <v>51.999999999999822</v>
      </c>
      <c r="P61" s="16">
        <f t="shared" si="3"/>
        <v>72.799999999999741</v>
      </c>
      <c r="Q61" s="24">
        <v>0.65</v>
      </c>
      <c r="R61" s="16">
        <f t="shared" si="4"/>
        <v>47.319999999999837</v>
      </c>
      <c r="S61" s="18">
        <f t="shared" si="9"/>
        <v>396.99999999999932</v>
      </c>
      <c r="T61" s="9"/>
      <c r="U61" s="17">
        <f t="shared" si="5"/>
        <v>10397</v>
      </c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17">
        <f t="shared" si="10"/>
        <v>10793.999999999998</v>
      </c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17">
        <f t="shared" si="6"/>
        <v>11587.999999999996</v>
      </c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17">
        <f t="shared" si="7"/>
        <v>12381.999999999996</v>
      </c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J61" s="17">
        <f t="shared" si="8"/>
        <v>13969.999999999993</v>
      </c>
    </row>
    <row r="62" spans="1:88" ht="19.5" customHeight="1" x14ac:dyDescent="0.25">
      <c r="A62" s="44"/>
      <c r="B62" s="44"/>
      <c r="C62" s="56">
        <v>44259</v>
      </c>
      <c r="D62" s="81">
        <v>0.91720000000000002</v>
      </c>
      <c r="E62" s="65"/>
      <c r="F62" s="65"/>
      <c r="G62" s="50" t="s">
        <v>76</v>
      </c>
      <c r="H62" s="50" t="s">
        <v>31</v>
      </c>
      <c r="I62" s="59" t="s">
        <v>26</v>
      </c>
      <c r="J62" s="22">
        <v>0.91069999999999995</v>
      </c>
      <c r="K62" s="12">
        <f t="shared" si="0"/>
        <v>6.5000000000000613E-3</v>
      </c>
      <c r="L62" s="20">
        <v>1.1000000000000001</v>
      </c>
      <c r="M62" s="28" t="s">
        <v>16</v>
      </c>
      <c r="N62" s="14" t="str">
        <f t="shared" si="11"/>
        <v>GUADAGNO</v>
      </c>
      <c r="O62" s="15">
        <f t="shared" si="2"/>
        <v>65.000000000000611</v>
      </c>
      <c r="P62" s="16">
        <f t="shared" si="3"/>
        <v>71.500000000000682</v>
      </c>
      <c r="Q62" s="24">
        <v>0.65</v>
      </c>
      <c r="R62" s="16">
        <f t="shared" si="4"/>
        <v>46.475000000000442</v>
      </c>
      <c r="S62" s="18">
        <f t="shared" si="9"/>
        <v>443.47499999999974</v>
      </c>
      <c r="T62" s="9"/>
      <c r="U62" s="17">
        <f t="shared" si="5"/>
        <v>10443.475</v>
      </c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17">
        <f t="shared" si="10"/>
        <v>10886.949999999999</v>
      </c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17">
        <f t="shared" si="6"/>
        <v>11773.9</v>
      </c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17">
        <f t="shared" si="7"/>
        <v>12660.849999999999</v>
      </c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J62" s="17">
        <f t="shared" si="8"/>
        <v>14434.749999999996</v>
      </c>
    </row>
    <row r="63" spans="1:88" ht="19.5" customHeight="1" x14ac:dyDescent="0.25">
      <c r="A63" s="44"/>
      <c r="B63" s="44"/>
      <c r="C63" s="56">
        <v>44262</v>
      </c>
      <c r="D63" s="81">
        <v>0.77800000000000002</v>
      </c>
      <c r="E63" s="65"/>
      <c r="F63" s="65"/>
      <c r="G63" s="50" t="s">
        <v>40</v>
      </c>
      <c r="H63" s="50" t="s">
        <v>23</v>
      </c>
      <c r="I63" s="59" t="s">
        <v>26</v>
      </c>
      <c r="J63" s="22">
        <v>0.77300000000000002</v>
      </c>
      <c r="K63" s="12">
        <f t="shared" si="0"/>
        <v>5.0000000000000044E-3</v>
      </c>
      <c r="L63" s="20">
        <v>0.5</v>
      </c>
      <c r="M63" s="28" t="s">
        <v>16</v>
      </c>
      <c r="N63" s="14" t="str">
        <f t="shared" si="11"/>
        <v>GUADAGNO</v>
      </c>
      <c r="O63" s="15">
        <f t="shared" si="2"/>
        <v>50.000000000000043</v>
      </c>
      <c r="P63" s="16">
        <f t="shared" si="3"/>
        <v>25.000000000000021</v>
      </c>
      <c r="Q63" s="24">
        <v>0.84</v>
      </c>
      <c r="R63" s="16">
        <f t="shared" si="4"/>
        <v>21.000000000000018</v>
      </c>
      <c r="S63" s="18">
        <f t="shared" si="9"/>
        <v>464.47499999999974</v>
      </c>
      <c r="T63" s="9"/>
      <c r="U63" s="17">
        <f t="shared" si="5"/>
        <v>10464.475</v>
      </c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17">
        <f t="shared" si="10"/>
        <v>10928.949999999999</v>
      </c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17">
        <f t="shared" si="6"/>
        <v>11857.9</v>
      </c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17">
        <f t="shared" si="7"/>
        <v>12786.849999999999</v>
      </c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J63" s="17">
        <f t="shared" si="8"/>
        <v>14644.749999999996</v>
      </c>
    </row>
    <row r="64" spans="1:88" ht="19.5" customHeight="1" x14ac:dyDescent="0.25">
      <c r="A64" s="44"/>
      <c r="B64" s="44"/>
      <c r="C64" s="56">
        <v>44263</v>
      </c>
      <c r="D64" s="81">
        <v>1.917</v>
      </c>
      <c r="E64" s="65"/>
      <c r="F64" s="65"/>
      <c r="G64" s="50" t="s">
        <v>40</v>
      </c>
      <c r="H64" s="50" t="s">
        <v>63</v>
      </c>
      <c r="I64" s="59" t="s">
        <v>15</v>
      </c>
      <c r="J64" s="22">
        <v>1.9390000000000001</v>
      </c>
      <c r="K64" s="12">
        <f t="shared" si="0"/>
        <v>-2.200000000000002E-2</v>
      </c>
      <c r="L64" s="20">
        <v>0.3</v>
      </c>
      <c r="M64" s="28" t="s">
        <v>16</v>
      </c>
      <c r="N64" s="14" t="str">
        <f t="shared" si="11"/>
        <v>GUADAGNO</v>
      </c>
      <c r="O64" s="15">
        <f t="shared" si="2"/>
        <v>220.0000000000002</v>
      </c>
      <c r="P64" s="16">
        <f t="shared" si="3"/>
        <v>66.000000000000057</v>
      </c>
      <c r="Q64" s="24">
        <v>0.6</v>
      </c>
      <c r="R64" s="16">
        <f t="shared" si="4"/>
        <v>39.60000000000003</v>
      </c>
      <c r="S64" s="18">
        <f t="shared" si="9"/>
        <v>504.07499999999976</v>
      </c>
      <c r="T64" s="9"/>
      <c r="U64" s="17">
        <f t="shared" si="5"/>
        <v>10504.074999999999</v>
      </c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17">
        <f t="shared" si="10"/>
        <v>11008.15</v>
      </c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17">
        <f t="shared" si="6"/>
        <v>12016.3</v>
      </c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17">
        <f t="shared" si="7"/>
        <v>13024.449999999999</v>
      </c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J64" s="17">
        <f t="shared" si="8"/>
        <v>15040.749999999996</v>
      </c>
    </row>
    <row r="65" spans="1:88" ht="19.5" customHeight="1" x14ac:dyDescent="0.25">
      <c r="A65" s="44"/>
      <c r="B65" s="44"/>
      <c r="C65" s="56">
        <v>44265</v>
      </c>
      <c r="D65" s="81">
        <v>0.76800000000000002</v>
      </c>
      <c r="E65" s="65"/>
      <c r="F65" s="65"/>
      <c r="G65" s="50" t="s">
        <v>40</v>
      </c>
      <c r="H65" s="50" t="s">
        <v>51</v>
      </c>
      <c r="I65" s="59" t="s">
        <v>15</v>
      </c>
      <c r="J65" s="22">
        <v>0.77300000000000002</v>
      </c>
      <c r="K65" s="12">
        <f t="shared" si="0"/>
        <v>-5.0000000000000044E-3</v>
      </c>
      <c r="L65" s="20">
        <v>1.7</v>
      </c>
      <c r="M65" s="28" t="s">
        <v>16</v>
      </c>
      <c r="N65" s="14" t="str">
        <f t="shared" si="11"/>
        <v>GUADAGNO</v>
      </c>
      <c r="O65" s="15">
        <f t="shared" si="2"/>
        <v>50.000000000000043</v>
      </c>
      <c r="P65" s="16">
        <f t="shared" si="3"/>
        <v>85.000000000000071</v>
      </c>
      <c r="Q65" s="24">
        <v>0.6</v>
      </c>
      <c r="R65" s="16">
        <f t="shared" si="4"/>
        <v>51.000000000000043</v>
      </c>
      <c r="S65" s="18">
        <f t="shared" si="9"/>
        <v>555.07499999999982</v>
      </c>
      <c r="T65" s="9"/>
      <c r="U65" s="17">
        <f t="shared" si="5"/>
        <v>10555.075000000001</v>
      </c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17">
        <f t="shared" si="10"/>
        <v>11110.15</v>
      </c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17">
        <f t="shared" si="6"/>
        <v>12220.3</v>
      </c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17">
        <f t="shared" si="7"/>
        <v>13330.449999999999</v>
      </c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J65" s="17">
        <f t="shared" si="8"/>
        <v>15550.749999999998</v>
      </c>
    </row>
    <row r="66" spans="1:88" ht="19.5" customHeight="1" x14ac:dyDescent="0.25">
      <c r="A66" s="44"/>
      <c r="B66" s="44"/>
      <c r="C66" s="56">
        <v>44267</v>
      </c>
      <c r="D66" s="81">
        <v>1.2669999999999999</v>
      </c>
      <c r="E66" s="65"/>
      <c r="F66" s="65"/>
      <c r="G66" s="50" t="s">
        <v>40</v>
      </c>
      <c r="H66" s="50" t="s">
        <v>38</v>
      </c>
      <c r="I66" s="59" t="s">
        <v>26</v>
      </c>
      <c r="J66" s="22">
        <v>1.25</v>
      </c>
      <c r="K66" s="12">
        <f t="shared" ref="K66:K129" si="12">D66-J66</f>
        <v>1.6999999999999904E-2</v>
      </c>
      <c r="L66" s="20">
        <v>0.7</v>
      </c>
      <c r="M66" s="28" t="s">
        <v>16</v>
      </c>
      <c r="N66" s="14" t="str">
        <f t="shared" ref="N66:N97" si="13">IF(K66&gt;0,IF(I66="SHORT","GUADAGNO","PERDO"),IF(K66&lt;0,IF(I66="SHORT","PERDO","GUADAGNO"),"ZERO"))</f>
        <v>GUADAGNO</v>
      </c>
      <c r="O66" s="15">
        <f t="shared" ref="O66:O129" si="14">IF(K66&gt;0,IF(N66="GUADAGNO",K66*10000,-K66*10000),IF(N66="GUADAGNO",-K66*10000,K66*10000))</f>
        <v>169.99999999999903</v>
      </c>
      <c r="P66" s="16">
        <f t="shared" ref="P66:P129" si="15">L66*O66</f>
        <v>118.99999999999932</v>
      </c>
      <c r="Q66" s="24">
        <v>0.67</v>
      </c>
      <c r="R66" s="16">
        <f t="shared" ref="R66:R129" si="16">Q66*P66</f>
        <v>79.729999999999549</v>
      </c>
      <c r="S66" s="18">
        <f t="shared" si="9"/>
        <v>634.80499999999938</v>
      </c>
      <c r="T66" s="9"/>
      <c r="U66" s="17">
        <f t="shared" ref="U66:U129" si="17">(10000+S66)</f>
        <v>10634.805</v>
      </c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17">
        <f t="shared" si="10"/>
        <v>11269.609999999999</v>
      </c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17">
        <f t="shared" ref="BC66:BC129" si="18">10000+(S66*4)</f>
        <v>12539.219999999998</v>
      </c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17">
        <f t="shared" ref="BT66:BT129" si="19">10000+(S66*6)</f>
        <v>13808.829999999996</v>
      </c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J66" s="17">
        <f t="shared" ref="CJ66:CJ129" si="20">10000+(S66*10)</f>
        <v>16348.049999999994</v>
      </c>
    </row>
    <row r="67" spans="1:88" ht="19.5" customHeight="1" x14ac:dyDescent="0.25">
      <c r="A67" s="44"/>
      <c r="B67" s="44"/>
      <c r="C67" s="56">
        <v>44268</v>
      </c>
      <c r="D67" s="81">
        <v>1.3943000000000001</v>
      </c>
      <c r="E67" s="65"/>
      <c r="F67" s="65"/>
      <c r="G67" s="50" t="s">
        <v>77</v>
      </c>
      <c r="H67" s="50" t="s">
        <v>34</v>
      </c>
      <c r="I67" s="59" t="s">
        <v>15</v>
      </c>
      <c r="J67" s="22">
        <v>1.3894</v>
      </c>
      <c r="K67" s="12">
        <f t="shared" si="12"/>
        <v>4.9000000000001265E-3</v>
      </c>
      <c r="L67" s="20">
        <v>2.5</v>
      </c>
      <c r="M67" s="28" t="s">
        <v>16</v>
      </c>
      <c r="N67" s="14" t="str">
        <f t="shared" si="13"/>
        <v>PERDO</v>
      </c>
      <c r="O67" s="15">
        <f t="shared" si="14"/>
        <v>-49.000000000001265</v>
      </c>
      <c r="P67" s="16">
        <f t="shared" si="15"/>
        <v>-122.50000000000315</v>
      </c>
      <c r="Q67" s="24">
        <v>0.83</v>
      </c>
      <c r="R67" s="16">
        <f t="shared" si="16"/>
        <v>-101.67500000000261</v>
      </c>
      <c r="S67" s="18">
        <f t="shared" ref="S67:S130" si="21">S66+R67</f>
        <v>533.12999999999681</v>
      </c>
      <c r="T67" s="9"/>
      <c r="U67" s="17">
        <f t="shared" si="17"/>
        <v>10533.129999999997</v>
      </c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17">
        <f t="shared" ref="AM67:AM130" si="22">10000+(S67*2)</f>
        <v>11066.259999999993</v>
      </c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17">
        <f t="shared" si="18"/>
        <v>12132.519999999988</v>
      </c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17">
        <f t="shared" si="19"/>
        <v>13198.779999999981</v>
      </c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J67" s="17">
        <f t="shared" si="20"/>
        <v>15331.299999999968</v>
      </c>
    </row>
    <row r="68" spans="1:88" ht="19.5" customHeight="1" x14ac:dyDescent="0.25">
      <c r="A68" s="44"/>
      <c r="B68" s="44"/>
      <c r="C68" s="56">
        <v>44273</v>
      </c>
      <c r="D68" s="81">
        <v>1.1902999999999999</v>
      </c>
      <c r="E68" s="65"/>
      <c r="F68" s="65"/>
      <c r="G68" s="50" t="s">
        <v>78</v>
      </c>
      <c r="H68" s="50" t="s">
        <v>79</v>
      </c>
      <c r="I68" s="59" t="s">
        <v>26</v>
      </c>
      <c r="J68" s="22">
        <v>1.1913</v>
      </c>
      <c r="K68" s="12">
        <f t="shared" si="12"/>
        <v>-1.0000000000001119E-3</v>
      </c>
      <c r="L68" s="20">
        <v>1</v>
      </c>
      <c r="M68" s="28" t="s">
        <v>16</v>
      </c>
      <c r="N68" s="14" t="str">
        <f t="shared" si="13"/>
        <v>PERDO</v>
      </c>
      <c r="O68" s="15">
        <f t="shared" si="14"/>
        <v>-10.000000000001119</v>
      </c>
      <c r="P68" s="16">
        <f t="shared" si="15"/>
        <v>-10.000000000001119</v>
      </c>
      <c r="Q68" s="24">
        <v>0.83</v>
      </c>
      <c r="R68" s="16">
        <f t="shared" si="16"/>
        <v>-8.300000000000928</v>
      </c>
      <c r="S68" s="18">
        <f t="shared" si="21"/>
        <v>524.82999999999583</v>
      </c>
      <c r="T68" s="9"/>
      <c r="U68" s="17">
        <f t="shared" si="17"/>
        <v>10524.829999999996</v>
      </c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17">
        <f t="shared" si="22"/>
        <v>11049.659999999993</v>
      </c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17">
        <f t="shared" si="18"/>
        <v>12099.319999999983</v>
      </c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17">
        <f t="shared" si="19"/>
        <v>13148.979999999974</v>
      </c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J68" s="17">
        <f t="shared" si="20"/>
        <v>15248.299999999959</v>
      </c>
    </row>
    <row r="69" spans="1:88" ht="19.5" customHeight="1" x14ac:dyDescent="0.25">
      <c r="A69" s="44"/>
      <c r="B69" s="44"/>
      <c r="C69" s="56">
        <v>44278</v>
      </c>
      <c r="D69" s="81">
        <v>0.89949999999999997</v>
      </c>
      <c r="E69" s="65"/>
      <c r="F69" s="65"/>
      <c r="G69" s="50" t="s">
        <v>80</v>
      </c>
      <c r="H69" s="50" t="s">
        <v>31</v>
      </c>
      <c r="I69" s="59" t="s">
        <v>26</v>
      </c>
      <c r="J69" s="22">
        <v>0.88839999999999997</v>
      </c>
      <c r="K69" s="12">
        <f t="shared" si="12"/>
        <v>1.1099999999999999E-2</v>
      </c>
      <c r="L69" s="20">
        <v>1.5</v>
      </c>
      <c r="M69" s="28" t="s">
        <v>16</v>
      </c>
      <c r="N69" s="14" t="str">
        <f t="shared" si="13"/>
        <v>GUADAGNO</v>
      </c>
      <c r="O69" s="15">
        <f t="shared" si="14"/>
        <v>110.99999999999999</v>
      </c>
      <c r="P69" s="16">
        <f t="shared" si="15"/>
        <v>166.49999999999997</v>
      </c>
      <c r="Q69" s="24">
        <v>0.67</v>
      </c>
      <c r="R69" s="16">
        <f t="shared" si="16"/>
        <v>111.55499999999999</v>
      </c>
      <c r="S69" s="18">
        <f t="shared" si="21"/>
        <v>636.38499999999578</v>
      </c>
      <c r="T69" s="9"/>
      <c r="U69" s="17">
        <f t="shared" si="17"/>
        <v>10636.384999999997</v>
      </c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17">
        <f t="shared" si="22"/>
        <v>11272.769999999991</v>
      </c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17">
        <f t="shared" si="18"/>
        <v>12545.539999999983</v>
      </c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17">
        <f t="shared" si="19"/>
        <v>13818.309999999976</v>
      </c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J69" s="17">
        <f t="shared" si="20"/>
        <v>16363.849999999959</v>
      </c>
    </row>
    <row r="70" spans="1:88" ht="19.5" customHeight="1" x14ac:dyDescent="0.25">
      <c r="A70" s="44"/>
      <c r="B70" s="44"/>
      <c r="C70" s="56">
        <v>44278</v>
      </c>
      <c r="D70" s="81">
        <v>1.3845000000000001</v>
      </c>
      <c r="E70" s="65"/>
      <c r="F70" s="65"/>
      <c r="G70" s="50" t="s">
        <v>81</v>
      </c>
      <c r="H70" s="50" t="s">
        <v>34</v>
      </c>
      <c r="I70" s="59" t="s">
        <v>26</v>
      </c>
      <c r="J70" s="22">
        <v>1.3833</v>
      </c>
      <c r="K70" s="12">
        <f t="shared" si="12"/>
        <v>1.2000000000000899E-3</v>
      </c>
      <c r="L70" s="20">
        <v>1</v>
      </c>
      <c r="M70" s="28" t="s">
        <v>16</v>
      </c>
      <c r="N70" s="14" t="str">
        <f t="shared" si="13"/>
        <v>GUADAGNO</v>
      </c>
      <c r="O70" s="15">
        <f t="shared" si="14"/>
        <v>12.000000000000899</v>
      </c>
      <c r="P70" s="16">
        <f t="shared" si="15"/>
        <v>12.000000000000899</v>
      </c>
      <c r="Q70" s="24">
        <v>0.84</v>
      </c>
      <c r="R70" s="16">
        <f t="shared" si="16"/>
        <v>10.080000000000755</v>
      </c>
      <c r="S70" s="18">
        <f t="shared" si="21"/>
        <v>646.46499999999651</v>
      </c>
      <c r="T70" s="9"/>
      <c r="U70" s="17">
        <f t="shared" si="17"/>
        <v>10646.464999999997</v>
      </c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17">
        <f t="shared" si="22"/>
        <v>11292.929999999993</v>
      </c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17">
        <f t="shared" si="18"/>
        <v>12585.859999999986</v>
      </c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17">
        <f t="shared" si="19"/>
        <v>13878.789999999979</v>
      </c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J70" s="17">
        <f t="shared" si="20"/>
        <v>16464.649999999965</v>
      </c>
    </row>
    <row r="71" spans="1:88" ht="19.5" customHeight="1" x14ac:dyDescent="0.25">
      <c r="A71" s="44"/>
      <c r="B71" s="44"/>
      <c r="C71" s="56">
        <v>44278</v>
      </c>
      <c r="D71" s="81">
        <v>0.89559999999999995</v>
      </c>
      <c r="E71" s="65"/>
      <c r="F71" s="65"/>
      <c r="G71" s="50" t="s">
        <v>82</v>
      </c>
      <c r="H71" s="50" t="s">
        <v>31</v>
      </c>
      <c r="I71" s="59" t="s">
        <v>26</v>
      </c>
      <c r="J71" s="22">
        <v>0.88639999999999997</v>
      </c>
      <c r="K71" s="12">
        <f t="shared" si="12"/>
        <v>9.199999999999986E-3</v>
      </c>
      <c r="L71" s="20">
        <v>1</v>
      </c>
      <c r="M71" s="28" t="s">
        <v>16</v>
      </c>
      <c r="N71" s="14" t="str">
        <f t="shared" si="13"/>
        <v>GUADAGNO</v>
      </c>
      <c r="O71" s="15">
        <f t="shared" si="14"/>
        <v>91.999999999999858</v>
      </c>
      <c r="P71" s="16">
        <f t="shared" si="15"/>
        <v>91.999999999999858</v>
      </c>
      <c r="Q71" s="24">
        <v>0.67</v>
      </c>
      <c r="R71" s="16">
        <f t="shared" si="16"/>
        <v>61.639999999999908</v>
      </c>
      <c r="S71" s="18">
        <f t="shared" si="21"/>
        <v>708.10499999999638</v>
      </c>
      <c r="T71" s="9"/>
      <c r="U71" s="17">
        <f t="shared" si="17"/>
        <v>10708.104999999996</v>
      </c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17">
        <f t="shared" si="22"/>
        <v>11416.209999999992</v>
      </c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17">
        <f t="shared" si="18"/>
        <v>12832.419999999986</v>
      </c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17">
        <f t="shared" si="19"/>
        <v>14248.629999999979</v>
      </c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J71" s="17">
        <f t="shared" si="20"/>
        <v>17081.049999999963</v>
      </c>
    </row>
    <row r="72" spans="1:88" ht="19.5" customHeight="1" x14ac:dyDescent="0.25">
      <c r="A72" s="44"/>
      <c r="B72" s="44"/>
      <c r="C72" s="56">
        <v>44278</v>
      </c>
      <c r="D72" s="81">
        <v>1.3845000000000001</v>
      </c>
      <c r="E72" s="65"/>
      <c r="F72" s="65"/>
      <c r="G72" s="50" t="s">
        <v>83</v>
      </c>
      <c r="H72" s="50" t="s">
        <v>34</v>
      </c>
      <c r="I72" s="59" t="s">
        <v>26</v>
      </c>
      <c r="J72" s="22">
        <v>1.3773</v>
      </c>
      <c r="K72" s="12">
        <f t="shared" si="12"/>
        <v>7.2000000000000952E-3</v>
      </c>
      <c r="L72" s="20">
        <v>1</v>
      </c>
      <c r="M72" s="28" t="s">
        <v>16</v>
      </c>
      <c r="N72" s="14" t="str">
        <f t="shared" si="13"/>
        <v>GUADAGNO</v>
      </c>
      <c r="O72" s="15">
        <f t="shared" si="14"/>
        <v>72.000000000000952</v>
      </c>
      <c r="P72" s="16">
        <f t="shared" si="15"/>
        <v>72.000000000000952</v>
      </c>
      <c r="Q72" s="24">
        <v>0.84</v>
      </c>
      <c r="R72" s="16">
        <f t="shared" si="16"/>
        <v>60.4800000000008</v>
      </c>
      <c r="S72" s="18">
        <f t="shared" si="21"/>
        <v>768.58499999999719</v>
      </c>
      <c r="T72" s="9"/>
      <c r="U72" s="17">
        <f t="shared" si="17"/>
        <v>10768.584999999997</v>
      </c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17">
        <f t="shared" si="22"/>
        <v>11537.169999999995</v>
      </c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17">
        <f t="shared" si="18"/>
        <v>13074.339999999989</v>
      </c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17">
        <f t="shared" si="19"/>
        <v>14611.509999999984</v>
      </c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J72" s="17">
        <f t="shared" si="20"/>
        <v>17685.849999999973</v>
      </c>
    </row>
    <row r="73" spans="1:88" ht="19.5" customHeight="1" x14ac:dyDescent="0.25">
      <c r="A73" s="44"/>
      <c r="B73" s="44"/>
      <c r="C73" s="56">
        <v>44278</v>
      </c>
      <c r="D73" s="81">
        <v>1.1902999999999999</v>
      </c>
      <c r="E73" s="65"/>
      <c r="F73" s="65"/>
      <c r="G73" s="50" t="s">
        <v>84</v>
      </c>
      <c r="H73" s="50" t="s">
        <v>79</v>
      </c>
      <c r="I73" s="59" t="s">
        <v>26</v>
      </c>
      <c r="J73" s="22">
        <v>1.1860999999999999</v>
      </c>
      <c r="K73" s="12">
        <f t="shared" si="12"/>
        <v>4.1999999999999815E-3</v>
      </c>
      <c r="L73" s="20">
        <v>0.5</v>
      </c>
      <c r="M73" s="28" t="s">
        <v>16</v>
      </c>
      <c r="N73" s="14" t="str">
        <f t="shared" si="13"/>
        <v>GUADAGNO</v>
      </c>
      <c r="O73" s="15">
        <f t="shared" si="14"/>
        <v>41.999999999999815</v>
      </c>
      <c r="P73" s="16">
        <f t="shared" si="15"/>
        <v>20.999999999999908</v>
      </c>
      <c r="Q73" s="24">
        <v>0.84</v>
      </c>
      <c r="R73" s="16">
        <f t="shared" si="16"/>
        <v>17.639999999999922</v>
      </c>
      <c r="S73" s="18">
        <f t="shared" si="21"/>
        <v>786.22499999999707</v>
      </c>
      <c r="T73" s="9"/>
      <c r="U73" s="17">
        <f t="shared" si="17"/>
        <v>10786.224999999997</v>
      </c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17">
        <f t="shared" si="22"/>
        <v>11572.449999999993</v>
      </c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17">
        <f t="shared" si="18"/>
        <v>13144.899999999989</v>
      </c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17">
        <f t="shared" si="19"/>
        <v>14717.349999999982</v>
      </c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J73" s="17">
        <f t="shared" si="20"/>
        <v>17862.249999999971</v>
      </c>
    </row>
    <row r="74" spans="1:88" ht="19.5" customHeight="1" x14ac:dyDescent="0.25">
      <c r="A74" s="44"/>
      <c r="B74" s="44"/>
      <c r="C74" s="56">
        <v>44278</v>
      </c>
      <c r="D74" s="81">
        <v>0.77500000000000002</v>
      </c>
      <c r="E74" s="65"/>
      <c r="F74" s="65"/>
      <c r="G74" s="50" t="s">
        <v>40</v>
      </c>
      <c r="H74" s="50" t="s">
        <v>23</v>
      </c>
      <c r="I74" s="59" t="s">
        <v>26</v>
      </c>
      <c r="J74" s="22">
        <v>0.76300000000000001</v>
      </c>
      <c r="K74" s="12">
        <f t="shared" si="12"/>
        <v>1.2000000000000011E-2</v>
      </c>
      <c r="L74" s="20">
        <v>0.6</v>
      </c>
      <c r="M74" s="28" t="s">
        <v>16</v>
      </c>
      <c r="N74" s="14" t="str">
        <f t="shared" si="13"/>
        <v>GUADAGNO</v>
      </c>
      <c r="O74" s="15">
        <f t="shared" si="14"/>
        <v>120.00000000000011</v>
      </c>
      <c r="P74" s="16">
        <f t="shared" si="15"/>
        <v>72.000000000000071</v>
      </c>
      <c r="Q74" s="24">
        <v>0.84</v>
      </c>
      <c r="R74" s="16">
        <f t="shared" si="16"/>
        <v>60.480000000000061</v>
      </c>
      <c r="S74" s="18">
        <f t="shared" si="21"/>
        <v>846.70499999999709</v>
      </c>
      <c r="T74" s="9"/>
      <c r="U74" s="17">
        <f t="shared" si="17"/>
        <v>10846.704999999996</v>
      </c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17">
        <f t="shared" si="22"/>
        <v>11693.409999999994</v>
      </c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17">
        <f t="shared" si="18"/>
        <v>13386.819999999989</v>
      </c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17">
        <f t="shared" si="19"/>
        <v>15080.229999999981</v>
      </c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J74" s="17">
        <f t="shared" si="20"/>
        <v>18467.04999999997</v>
      </c>
    </row>
    <row r="75" spans="1:88" ht="19.5" customHeight="1" x14ac:dyDescent="0.25">
      <c r="A75" s="44"/>
      <c r="B75" s="44"/>
      <c r="C75" s="56">
        <v>44278</v>
      </c>
      <c r="D75" s="81">
        <v>0.72</v>
      </c>
      <c r="E75" s="65"/>
      <c r="F75" s="65"/>
      <c r="G75" s="50" t="s">
        <v>40</v>
      </c>
      <c r="H75" s="50" t="s">
        <v>52</v>
      </c>
      <c r="I75" s="59" t="s">
        <v>26</v>
      </c>
      <c r="J75" s="22">
        <v>0.70599999999999996</v>
      </c>
      <c r="K75" s="12">
        <f t="shared" si="12"/>
        <v>1.4000000000000012E-2</v>
      </c>
      <c r="L75" s="20">
        <v>0.8</v>
      </c>
      <c r="M75" s="28" t="s">
        <v>16</v>
      </c>
      <c r="N75" s="14" t="str">
        <f t="shared" si="13"/>
        <v>GUADAGNO</v>
      </c>
      <c r="O75" s="15">
        <f t="shared" si="14"/>
        <v>140.00000000000011</v>
      </c>
      <c r="P75" s="16">
        <f t="shared" si="15"/>
        <v>112.0000000000001</v>
      </c>
      <c r="Q75" s="24">
        <v>0.84</v>
      </c>
      <c r="R75" s="16">
        <f t="shared" si="16"/>
        <v>94.080000000000084</v>
      </c>
      <c r="S75" s="18">
        <f t="shared" si="21"/>
        <v>940.78499999999713</v>
      </c>
      <c r="T75" s="9"/>
      <c r="U75" s="17">
        <f t="shared" si="17"/>
        <v>10940.784999999996</v>
      </c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17">
        <f t="shared" si="22"/>
        <v>11881.569999999994</v>
      </c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17">
        <f t="shared" si="18"/>
        <v>13763.139999999989</v>
      </c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17">
        <f t="shared" si="19"/>
        <v>15644.709999999983</v>
      </c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J75" s="17">
        <f t="shared" si="20"/>
        <v>19407.849999999969</v>
      </c>
    </row>
    <row r="76" spans="1:88" ht="19.5" customHeight="1" x14ac:dyDescent="0.25">
      <c r="A76" s="44"/>
      <c r="B76" s="44"/>
      <c r="C76" s="56">
        <v>44279</v>
      </c>
      <c r="D76" s="81">
        <v>1.1902999999999999</v>
      </c>
      <c r="E76" s="65"/>
      <c r="F76" s="65"/>
      <c r="G76" s="50" t="s">
        <v>85</v>
      </c>
      <c r="H76" s="50" t="s">
        <v>79</v>
      </c>
      <c r="I76" s="59" t="s">
        <v>26</v>
      </c>
      <c r="J76" s="22">
        <v>1.1825000000000001</v>
      </c>
      <c r="K76" s="12">
        <f t="shared" si="12"/>
        <v>7.7999999999998071E-3</v>
      </c>
      <c r="L76" s="20">
        <v>0.5</v>
      </c>
      <c r="M76" s="28" t="s">
        <v>16</v>
      </c>
      <c r="N76" s="14" t="str">
        <f t="shared" si="13"/>
        <v>GUADAGNO</v>
      </c>
      <c r="O76" s="15">
        <f t="shared" si="14"/>
        <v>77.999999999998067</v>
      </c>
      <c r="P76" s="16">
        <f t="shared" si="15"/>
        <v>38.999999999999034</v>
      </c>
      <c r="Q76" s="24">
        <v>0.84</v>
      </c>
      <c r="R76" s="16">
        <f t="shared" si="16"/>
        <v>32.759999999999188</v>
      </c>
      <c r="S76" s="18">
        <f t="shared" si="21"/>
        <v>973.54499999999632</v>
      </c>
      <c r="T76" s="9"/>
      <c r="U76" s="17">
        <f t="shared" si="17"/>
        <v>10973.544999999996</v>
      </c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17">
        <f t="shared" si="22"/>
        <v>11947.089999999993</v>
      </c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17">
        <f t="shared" si="18"/>
        <v>13894.179999999986</v>
      </c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17">
        <f t="shared" si="19"/>
        <v>15841.269999999979</v>
      </c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J76" s="17">
        <f t="shared" si="20"/>
        <v>19735.449999999961</v>
      </c>
    </row>
    <row r="77" spans="1:88" ht="19.5" customHeight="1" x14ac:dyDescent="0.25">
      <c r="A77" s="44"/>
      <c r="B77" s="44"/>
      <c r="C77" s="56">
        <v>44280</v>
      </c>
      <c r="D77" s="81">
        <v>1.7995000000000001</v>
      </c>
      <c r="E77" s="65"/>
      <c r="F77" s="65"/>
      <c r="G77" s="50" t="s">
        <v>86</v>
      </c>
      <c r="H77" s="50" t="s">
        <v>61</v>
      </c>
      <c r="I77" s="59" t="s">
        <v>15</v>
      </c>
      <c r="J77" s="22">
        <v>1.8047</v>
      </c>
      <c r="K77" s="12">
        <f t="shared" si="12"/>
        <v>-5.1999999999998714E-3</v>
      </c>
      <c r="L77" s="20">
        <v>1.2</v>
      </c>
      <c r="M77" s="28" t="s">
        <v>16</v>
      </c>
      <c r="N77" s="14" t="str">
        <f t="shared" si="13"/>
        <v>GUADAGNO</v>
      </c>
      <c r="O77" s="15">
        <f t="shared" si="14"/>
        <v>51.999999999998714</v>
      </c>
      <c r="P77" s="16">
        <f t="shared" si="15"/>
        <v>62.399999999998457</v>
      </c>
      <c r="Q77" s="24">
        <v>0.64</v>
      </c>
      <c r="R77" s="16">
        <f t="shared" si="16"/>
        <v>39.935999999999012</v>
      </c>
      <c r="S77" s="18">
        <f t="shared" si="21"/>
        <v>1013.4809999999953</v>
      </c>
      <c r="T77" s="9"/>
      <c r="U77" s="17">
        <f t="shared" si="17"/>
        <v>11013.480999999996</v>
      </c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17">
        <f t="shared" si="22"/>
        <v>12026.96199999999</v>
      </c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17">
        <f t="shared" si="18"/>
        <v>14053.923999999981</v>
      </c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17">
        <f t="shared" si="19"/>
        <v>16080.885999999973</v>
      </c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J77" s="17">
        <f t="shared" si="20"/>
        <v>20134.809999999954</v>
      </c>
    </row>
    <row r="78" spans="1:88" ht="19.5" customHeight="1" x14ac:dyDescent="0.25">
      <c r="A78" s="44"/>
      <c r="B78" s="44"/>
      <c r="C78" s="56">
        <v>44280</v>
      </c>
      <c r="D78" s="81">
        <v>1.8032999999999999</v>
      </c>
      <c r="E78" s="65"/>
      <c r="F78" s="65"/>
      <c r="G78" s="50" t="s">
        <v>87</v>
      </c>
      <c r="H78" s="50" t="s">
        <v>61</v>
      </c>
      <c r="I78" s="59" t="s">
        <v>15</v>
      </c>
      <c r="J78" s="22">
        <v>1.81</v>
      </c>
      <c r="K78" s="12">
        <f t="shared" si="12"/>
        <v>-6.7000000000001503E-3</v>
      </c>
      <c r="L78" s="20">
        <v>0.4</v>
      </c>
      <c r="M78" s="28" t="s">
        <v>16</v>
      </c>
      <c r="N78" s="14" t="str">
        <f t="shared" si="13"/>
        <v>GUADAGNO</v>
      </c>
      <c r="O78" s="15">
        <f t="shared" si="14"/>
        <v>67.000000000001506</v>
      </c>
      <c r="P78" s="16">
        <f t="shared" si="15"/>
        <v>26.800000000000605</v>
      </c>
      <c r="Q78" s="24">
        <v>0.64</v>
      </c>
      <c r="R78" s="16">
        <f t="shared" si="16"/>
        <v>17.152000000000388</v>
      </c>
      <c r="S78" s="18">
        <f t="shared" si="21"/>
        <v>1030.6329999999957</v>
      </c>
      <c r="T78" s="9"/>
      <c r="U78" s="17">
        <f t="shared" si="17"/>
        <v>11030.632999999996</v>
      </c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17">
        <f t="shared" si="22"/>
        <v>12061.265999999992</v>
      </c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17">
        <f t="shared" si="18"/>
        <v>14122.531999999983</v>
      </c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17">
        <f t="shared" si="19"/>
        <v>16183.797999999973</v>
      </c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J78" s="17">
        <f t="shared" si="20"/>
        <v>20306.329999999958</v>
      </c>
    </row>
    <row r="79" spans="1:88" ht="19.5" customHeight="1" x14ac:dyDescent="0.25">
      <c r="A79" s="44"/>
      <c r="B79" s="44"/>
      <c r="C79" s="56">
        <v>44284</v>
      </c>
      <c r="D79" s="81">
        <v>1.8032999999999999</v>
      </c>
      <c r="E79" s="65"/>
      <c r="F79" s="65"/>
      <c r="G79" s="50" t="s">
        <v>88</v>
      </c>
      <c r="H79" s="50" t="s">
        <v>61</v>
      </c>
      <c r="I79" s="59" t="s">
        <v>15</v>
      </c>
      <c r="J79" s="22">
        <v>1.8032999999999999</v>
      </c>
      <c r="K79" s="12">
        <f t="shared" si="12"/>
        <v>0</v>
      </c>
      <c r="L79" s="20">
        <v>0.4</v>
      </c>
      <c r="M79" s="28" t="s">
        <v>16</v>
      </c>
      <c r="N79" s="14" t="str">
        <f t="shared" si="13"/>
        <v>ZERO</v>
      </c>
      <c r="O79" s="15">
        <f t="shared" si="14"/>
        <v>0</v>
      </c>
      <c r="P79" s="16">
        <f t="shared" si="15"/>
        <v>0</v>
      </c>
      <c r="Q79" s="24">
        <v>0.64</v>
      </c>
      <c r="R79" s="16">
        <f t="shared" si="16"/>
        <v>0</v>
      </c>
      <c r="S79" s="18">
        <f t="shared" si="21"/>
        <v>1030.6329999999957</v>
      </c>
      <c r="T79" s="9"/>
      <c r="U79" s="17">
        <f t="shared" si="17"/>
        <v>11030.632999999996</v>
      </c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17">
        <f t="shared" si="22"/>
        <v>12061.265999999992</v>
      </c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17">
        <f t="shared" si="18"/>
        <v>14122.531999999983</v>
      </c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17">
        <f t="shared" si="19"/>
        <v>16183.797999999973</v>
      </c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J79" s="17">
        <f t="shared" si="20"/>
        <v>20306.329999999958</v>
      </c>
    </row>
    <row r="80" spans="1:88" ht="19.5" customHeight="1" x14ac:dyDescent="0.25">
      <c r="A80" s="44"/>
      <c r="B80" s="44"/>
      <c r="C80" s="56">
        <v>44285</v>
      </c>
      <c r="D80" s="81">
        <v>1.1778</v>
      </c>
      <c r="E80" s="65"/>
      <c r="F80" s="65"/>
      <c r="G80" s="50" t="s">
        <v>89</v>
      </c>
      <c r="H80" s="50" t="s">
        <v>79</v>
      </c>
      <c r="I80" s="59" t="s">
        <v>26</v>
      </c>
      <c r="J80" s="22">
        <v>1.1753</v>
      </c>
      <c r="K80" s="12">
        <f t="shared" si="12"/>
        <v>2.4999999999999467E-3</v>
      </c>
      <c r="L80" s="20">
        <v>0.7</v>
      </c>
      <c r="M80" s="28" t="s">
        <v>16</v>
      </c>
      <c r="N80" s="14" t="str">
        <f t="shared" si="13"/>
        <v>GUADAGNO</v>
      </c>
      <c r="O80" s="15">
        <f t="shared" si="14"/>
        <v>24.999999999999467</v>
      </c>
      <c r="P80" s="16">
        <f t="shared" si="15"/>
        <v>17.499999999999627</v>
      </c>
      <c r="Q80" s="24">
        <v>0.85</v>
      </c>
      <c r="R80" s="16">
        <f t="shared" si="16"/>
        <v>14.874999999999682</v>
      </c>
      <c r="S80" s="18">
        <f t="shared" si="21"/>
        <v>1045.5079999999955</v>
      </c>
      <c r="T80" s="9"/>
      <c r="U80" s="17">
        <f t="shared" si="17"/>
        <v>11045.507999999996</v>
      </c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17">
        <f t="shared" si="22"/>
        <v>12091.015999999991</v>
      </c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17">
        <f t="shared" si="18"/>
        <v>14182.031999999981</v>
      </c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17">
        <f t="shared" si="19"/>
        <v>16273.047999999973</v>
      </c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J80" s="17">
        <f t="shared" si="20"/>
        <v>20455.079999999954</v>
      </c>
    </row>
    <row r="81" spans="1:88" ht="19.5" customHeight="1" x14ac:dyDescent="0.25">
      <c r="A81" s="44"/>
      <c r="B81" s="44"/>
      <c r="C81" s="56">
        <v>44285</v>
      </c>
      <c r="D81" s="81">
        <v>1.1778</v>
      </c>
      <c r="E81" s="65"/>
      <c r="F81" s="65"/>
      <c r="G81" s="50" t="s">
        <v>90</v>
      </c>
      <c r="H81" s="50" t="s">
        <v>79</v>
      </c>
      <c r="I81" s="59" t="s">
        <v>26</v>
      </c>
      <c r="J81" s="22">
        <v>1.1719999999999999</v>
      </c>
      <c r="K81" s="12">
        <f t="shared" si="12"/>
        <v>5.8000000000000274E-3</v>
      </c>
      <c r="L81" s="20">
        <v>0.7</v>
      </c>
      <c r="M81" s="28" t="s">
        <v>16</v>
      </c>
      <c r="N81" s="14" t="str">
        <f t="shared" si="13"/>
        <v>GUADAGNO</v>
      </c>
      <c r="O81" s="15">
        <f t="shared" si="14"/>
        <v>58.00000000000027</v>
      </c>
      <c r="P81" s="16">
        <f t="shared" si="15"/>
        <v>40.600000000000186</v>
      </c>
      <c r="Q81" s="24">
        <v>0.85</v>
      </c>
      <c r="R81" s="16">
        <f t="shared" si="16"/>
        <v>34.510000000000154</v>
      </c>
      <c r="S81" s="18">
        <f t="shared" si="21"/>
        <v>1080.0179999999957</v>
      </c>
      <c r="T81" s="9"/>
      <c r="U81" s="17">
        <f t="shared" si="17"/>
        <v>11080.017999999996</v>
      </c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17">
        <f t="shared" si="22"/>
        <v>12160.035999999991</v>
      </c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17">
        <f t="shared" si="18"/>
        <v>14320.071999999982</v>
      </c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17">
        <f t="shared" si="19"/>
        <v>16480.107999999975</v>
      </c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J81" s="17">
        <f t="shared" si="20"/>
        <v>20800.179999999957</v>
      </c>
    </row>
    <row r="82" spans="1:88" ht="19.5" customHeight="1" x14ac:dyDescent="0.25">
      <c r="A82" s="44"/>
      <c r="B82" s="44"/>
      <c r="C82" s="56">
        <v>44286</v>
      </c>
      <c r="D82" s="81">
        <v>0.83809999999999996</v>
      </c>
      <c r="E82" s="65"/>
      <c r="F82" s="65"/>
      <c r="G82" s="50" t="s">
        <v>91</v>
      </c>
      <c r="H82" s="50" t="s">
        <v>92</v>
      </c>
      <c r="I82" s="59" t="s">
        <v>15</v>
      </c>
      <c r="J82" s="22">
        <v>0.84330000000000005</v>
      </c>
      <c r="K82" s="12">
        <f t="shared" si="12"/>
        <v>-5.2000000000000934E-3</v>
      </c>
      <c r="L82" s="20">
        <v>0.8</v>
      </c>
      <c r="M82" s="28" t="s">
        <v>16</v>
      </c>
      <c r="N82" s="14" t="str">
        <f t="shared" si="13"/>
        <v>GUADAGNO</v>
      </c>
      <c r="O82" s="15">
        <f t="shared" si="14"/>
        <v>52.000000000000938</v>
      </c>
      <c r="P82" s="16">
        <f t="shared" si="15"/>
        <v>41.600000000000755</v>
      </c>
      <c r="Q82" s="24">
        <v>0.77</v>
      </c>
      <c r="R82" s="16">
        <f t="shared" si="16"/>
        <v>32.032000000000579</v>
      </c>
      <c r="S82" s="18">
        <f t="shared" si="21"/>
        <v>1112.0499999999963</v>
      </c>
      <c r="T82" s="9"/>
      <c r="U82" s="17">
        <f t="shared" si="17"/>
        <v>11112.049999999996</v>
      </c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17">
        <f t="shared" si="22"/>
        <v>12224.099999999993</v>
      </c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17">
        <f t="shared" si="18"/>
        <v>14448.199999999986</v>
      </c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17">
        <f t="shared" si="19"/>
        <v>16672.299999999977</v>
      </c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J82" s="17">
        <f t="shared" si="20"/>
        <v>21120.499999999964</v>
      </c>
    </row>
    <row r="83" spans="1:88" ht="19.5" customHeight="1" x14ac:dyDescent="0.25">
      <c r="A83" s="44"/>
      <c r="B83" s="44"/>
      <c r="C83" s="56">
        <v>44286</v>
      </c>
      <c r="D83" s="81">
        <v>0.96120000000000005</v>
      </c>
      <c r="E83" s="65"/>
      <c r="F83" s="65"/>
      <c r="G83" s="50" t="s">
        <v>93</v>
      </c>
      <c r="H83" s="50" t="s">
        <v>25</v>
      </c>
      <c r="I83" s="59" t="s">
        <v>26</v>
      </c>
      <c r="J83" s="22">
        <v>0.95409999999999995</v>
      </c>
      <c r="K83" s="12">
        <f t="shared" si="12"/>
        <v>7.1000000000001062E-3</v>
      </c>
      <c r="L83" s="20">
        <v>0.4</v>
      </c>
      <c r="M83" s="28" t="s">
        <v>16</v>
      </c>
      <c r="N83" s="14" t="str">
        <f t="shared" si="13"/>
        <v>GUADAGNO</v>
      </c>
      <c r="O83" s="15">
        <f t="shared" si="14"/>
        <v>71.000000000001066</v>
      </c>
      <c r="P83" s="16">
        <f t="shared" si="15"/>
        <v>28.400000000000428</v>
      </c>
      <c r="Q83" s="24">
        <v>0.67</v>
      </c>
      <c r="R83" s="16">
        <f t="shared" si="16"/>
        <v>19.028000000000286</v>
      </c>
      <c r="S83" s="18">
        <f t="shared" si="21"/>
        <v>1131.0779999999966</v>
      </c>
      <c r="T83" s="9"/>
      <c r="U83" s="17">
        <f t="shared" si="17"/>
        <v>11131.077999999996</v>
      </c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17">
        <f t="shared" si="22"/>
        <v>12262.155999999994</v>
      </c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17">
        <f t="shared" si="18"/>
        <v>14524.311999999987</v>
      </c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17">
        <f t="shared" si="19"/>
        <v>16786.467999999979</v>
      </c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J83" s="17">
        <f t="shared" si="20"/>
        <v>21310.779999999966</v>
      </c>
    </row>
    <row r="84" spans="1:88" ht="19.5" customHeight="1" x14ac:dyDescent="0.25">
      <c r="A84" s="44"/>
      <c r="B84" s="44"/>
      <c r="C84" s="56">
        <v>44287</v>
      </c>
      <c r="D84" s="81">
        <v>1.7329000000000001</v>
      </c>
      <c r="E84" s="65"/>
      <c r="F84" s="65"/>
      <c r="G84" s="50" t="s">
        <v>94</v>
      </c>
      <c r="H84" s="50" t="s">
        <v>95</v>
      </c>
      <c r="I84" s="59" t="s">
        <v>15</v>
      </c>
      <c r="J84" s="22">
        <v>1.7329000000000001</v>
      </c>
      <c r="K84" s="12">
        <f t="shared" si="12"/>
        <v>0</v>
      </c>
      <c r="L84" s="20">
        <v>0.8</v>
      </c>
      <c r="M84" s="28" t="s">
        <v>16</v>
      </c>
      <c r="N84" s="14" t="str">
        <f t="shared" si="13"/>
        <v>ZERO</v>
      </c>
      <c r="O84" s="15">
        <f t="shared" si="14"/>
        <v>0</v>
      </c>
      <c r="P84" s="16">
        <f t="shared" si="15"/>
        <v>0</v>
      </c>
      <c r="Q84" s="24">
        <v>0.67</v>
      </c>
      <c r="R84" s="16">
        <f t="shared" si="16"/>
        <v>0</v>
      </c>
      <c r="S84" s="18">
        <f t="shared" si="21"/>
        <v>1131.0779999999966</v>
      </c>
      <c r="T84" s="9"/>
      <c r="U84" s="17">
        <f t="shared" si="17"/>
        <v>11131.077999999996</v>
      </c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17">
        <f t="shared" si="22"/>
        <v>12262.155999999994</v>
      </c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17">
        <f t="shared" si="18"/>
        <v>14524.311999999987</v>
      </c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17">
        <f t="shared" si="19"/>
        <v>16786.467999999979</v>
      </c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J84" s="17">
        <f t="shared" si="20"/>
        <v>21310.779999999966</v>
      </c>
    </row>
    <row r="85" spans="1:88" ht="19.5" customHeight="1" x14ac:dyDescent="0.25">
      <c r="A85" s="44"/>
      <c r="B85" s="44"/>
      <c r="C85" s="56">
        <v>44287</v>
      </c>
      <c r="D85" s="81">
        <v>0.96120000000000005</v>
      </c>
      <c r="E85" s="65"/>
      <c r="F85" s="65"/>
      <c r="G85" s="50" t="s">
        <v>96</v>
      </c>
      <c r="H85" s="50" t="s">
        <v>25</v>
      </c>
      <c r="I85" s="59" t="s">
        <v>26</v>
      </c>
      <c r="J85" s="22">
        <v>0.95189999999999997</v>
      </c>
      <c r="K85" s="12">
        <f t="shared" si="12"/>
        <v>9.300000000000086E-3</v>
      </c>
      <c r="L85" s="20">
        <v>0.4</v>
      </c>
      <c r="M85" s="28" t="s">
        <v>16</v>
      </c>
      <c r="N85" s="14" t="str">
        <f t="shared" si="13"/>
        <v>GUADAGNO</v>
      </c>
      <c r="O85" s="15">
        <f t="shared" si="14"/>
        <v>93.000000000000853</v>
      </c>
      <c r="P85" s="16">
        <f t="shared" si="15"/>
        <v>37.200000000000344</v>
      </c>
      <c r="Q85" s="24">
        <v>0.67</v>
      </c>
      <c r="R85" s="16">
        <f t="shared" si="16"/>
        <v>24.92400000000023</v>
      </c>
      <c r="S85" s="18">
        <f t="shared" si="21"/>
        <v>1156.0019999999968</v>
      </c>
      <c r="T85" s="9"/>
      <c r="U85" s="17">
        <f t="shared" si="17"/>
        <v>11156.001999999997</v>
      </c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17">
        <f t="shared" si="22"/>
        <v>12312.003999999994</v>
      </c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17">
        <f t="shared" si="18"/>
        <v>14624.007999999987</v>
      </c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17">
        <f t="shared" si="19"/>
        <v>16936.011999999981</v>
      </c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J85" s="17">
        <f t="shared" si="20"/>
        <v>21560.019999999968</v>
      </c>
    </row>
    <row r="86" spans="1:88" ht="19.5" customHeight="1" x14ac:dyDescent="0.25">
      <c r="A86" s="44"/>
      <c r="B86" s="44"/>
      <c r="C86" s="56">
        <v>44287</v>
      </c>
      <c r="D86" s="81">
        <v>0.96519999999999995</v>
      </c>
      <c r="E86" s="65"/>
      <c r="F86" s="65"/>
      <c r="G86" s="50" t="s">
        <v>97</v>
      </c>
      <c r="H86" s="50" t="s">
        <v>25</v>
      </c>
      <c r="I86" s="59" t="s">
        <v>26</v>
      </c>
      <c r="J86" s="22">
        <v>0.95199999999999996</v>
      </c>
      <c r="K86" s="12">
        <f t="shared" si="12"/>
        <v>1.319999999999999E-2</v>
      </c>
      <c r="L86" s="20">
        <v>1</v>
      </c>
      <c r="M86" s="28" t="s">
        <v>16</v>
      </c>
      <c r="N86" s="14" t="str">
        <f t="shared" si="13"/>
        <v>GUADAGNO</v>
      </c>
      <c r="O86" s="15">
        <f t="shared" si="14"/>
        <v>131.99999999999989</v>
      </c>
      <c r="P86" s="16">
        <f t="shared" si="15"/>
        <v>131.99999999999989</v>
      </c>
      <c r="Q86" s="24">
        <v>0.67</v>
      </c>
      <c r="R86" s="16">
        <f t="shared" si="16"/>
        <v>88.439999999999927</v>
      </c>
      <c r="S86" s="18">
        <f t="shared" si="21"/>
        <v>1244.4419999999966</v>
      </c>
      <c r="T86" s="9"/>
      <c r="U86" s="17">
        <f t="shared" si="17"/>
        <v>11244.441999999997</v>
      </c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17">
        <f t="shared" si="22"/>
        <v>12488.883999999993</v>
      </c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17">
        <f t="shared" si="18"/>
        <v>14977.767999999985</v>
      </c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17">
        <f t="shared" si="19"/>
        <v>17466.65199999998</v>
      </c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J86" s="17">
        <f t="shared" si="20"/>
        <v>22444.419999999966</v>
      </c>
    </row>
    <row r="87" spans="1:88" ht="19.5" customHeight="1" x14ac:dyDescent="0.25">
      <c r="A87" s="44"/>
      <c r="B87" s="44"/>
      <c r="C87" s="56">
        <v>44293</v>
      </c>
      <c r="D87" s="81">
        <v>1.5490999999999999</v>
      </c>
      <c r="E87" s="65"/>
      <c r="F87" s="65"/>
      <c r="G87" s="44" t="s">
        <v>100</v>
      </c>
      <c r="H87" s="50" t="s">
        <v>41</v>
      </c>
      <c r="I87" s="59" t="s">
        <v>15</v>
      </c>
      <c r="J87" s="22">
        <v>1.5586</v>
      </c>
      <c r="K87" s="12">
        <f t="shared" si="12"/>
        <v>-9.5000000000000639E-3</v>
      </c>
      <c r="L87" s="20">
        <v>0.8</v>
      </c>
      <c r="M87" s="28" t="s">
        <v>16</v>
      </c>
      <c r="N87" s="14" t="str">
        <f t="shared" si="13"/>
        <v>GUADAGNO</v>
      </c>
      <c r="O87" s="15">
        <f t="shared" si="14"/>
        <v>95.000000000000639</v>
      </c>
      <c r="P87" s="16">
        <f t="shared" si="15"/>
        <v>76.000000000000512</v>
      </c>
      <c r="Q87" s="24">
        <v>0.64</v>
      </c>
      <c r="R87" s="16">
        <f t="shared" si="16"/>
        <v>48.640000000000327</v>
      </c>
      <c r="S87" s="18">
        <f t="shared" si="21"/>
        <v>1293.0819999999969</v>
      </c>
      <c r="T87" s="9"/>
      <c r="U87" s="17">
        <f t="shared" si="17"/>
        <v>11293.081999999997</v>
      </c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17">
        <f t="shared" si="22"/>
        <v>12586.163999999993</v>
      </c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17">
        <f t="shared" si="18"/>
        <v>15172.327999999987</v>
      </c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17">
        <f t="shared" si="19"/>
        <v>17758.491999999984</v>
      </c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J87" s="17">
        <f t="shared" si="20"/>
        <v>22930.819999999971</v>
      </c>
    </row>
    <row r="88" spans="1:88" ht="19.5" customHeight="1" x14ac:dyDescent="0.25">
      <c r="A88" s="44"/>
      <c r="B88" s="44"/>
      <c r="C88" s="56">
        <v>44293</v>
      </c>
      <c r="D88" s="81">
        <v>1.5465</v>
      </c>
      <c r="E88" s="65"/>
      <c r="F88" s="65"/>
      <c r="G88" s="44" t="s">
        <v>101</v>
      </c>
      <c r="H88" s="50" t="s">
        <v>41</v>
      </c>
      <c r="I88" s="59" t="s">
        <v>15</v>
      </c>
      <c r="J88" s="22">
        <v>1.5545</v>
      </c>
      <c r="K88" s="12">
        <f t="shared" si="12"/>
        <v>-8.0000000000000071E-3</v>
      </c>
      <c r="L88" s="20">
        <v>1.1000000000000001</v>
      </c>
      <c r="M88" s="28" t="s">
        <v>16</v>
      </c>
      <c r="N88" s="14" t="str">
        <f t="shared" si="13"/>
        <v>GUADAGNO</v>
      </c>
      <c r="O88" s="15">
        <f t="shared" si="14"/>
        <v>80.000000000000071</v>
      </c>
      <c r="P88" s="16">
        <f t="shared" si="15"/>
        <v>88.000000000000085</v>
      </c>
      <c r="Q88" s="24">
        <v>0.64</v>
      </c>
      <c r="R88" s="16">
        <f t="shared" si="16"/>
        <v>56.320000000000057</v>
      </c>
      <c r="S88" s="18">
        <f t="shared" si="21"/>
        <v>1349.4019999999971</v>
      </c>
      <c r="T88" s="9"/>
      <c r="U88" s="17">
        <f t="shared" si="17"/>
        <v>11349.401999999996</v>
      </c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17">
        <f t="shared" si="22"/>
        <v>12698.803999999995</v>
      </c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17">
        <f t="shared" si="18"/>
        <v>15397.607999999989</v>
      </c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17">
        <f t="shared" si="19"/>
        <v>18096.411999999982</v>
      </c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J88" s="17">
        <f t="shared" si="20"/>
        <v>23494.019999999971</v>
      </c>
    </row>
    <row r="89" spans="1:88" ht="19.5" customHeight="1" x14ac:dyDescent="0.25">
      <c r="A89" s="44"/>
      <c r="B89" s="44"/>
      <c r="C89" s="56">
        <v>44293</v>
      </c>
      <c r="D89" s="81">
        <v>0.65690000000000004</v>
      </c>
      <c r="E89" s="65"/>
      <c r="F89" s="65"/>
      <c r="G89" s="44" t="s">
        <v>101</v>
      </c>
      <c r="H89" s="50" t="s">
        <v>48</v>
      </c>
      <c r="I89" s="59" t="s">
        <v>26</v>
      </c>
      <c r="J89" s="22">
        <v>0.65359999999999996</v>
      </c>
      <c r="K89" s="12">
        <f t="shared" si="12"/>
        <v>3.3000000000000806E-3</v>
      </c>
      <c r="L89" s="20">
        <v>0.8</v>
      </c>
      <c r="M89" s="28" t="s">
        <v>16</v>
      </c>
      <c r="N89" s="14" t="str">
        <f t="shared" si="13"/>
        <v>GUADAGNO</v>
      </c>
      <c r="O89" s="15">
        <f t="shared" si="14"/>
        <v>33.00000000000081</v>
      </c>
      <c r="P89" s="16">
        <f t="shared" si="15"/>
        <v>26.400000000000649</v>
      </c>
      <c r="Q89" s="24">
        <v>0.9</v>
      </c>
      <c r="R89" s="16">
        <f t="shared" si="16"/>
        <v>23.760000000000584</v>
      </c>
      <c r="S89" s="18">
        <f t="shared" si="21"/>
        <v>1373.1619999999978</v>
      </c>
      <c r="T89" s="9"/>
      <c r="U89" s="17">
        <f t="shared" si="17"/>
        <v>11373.161999999998</v>
      </c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17">
        <f t="shared" si="22"/>
        <v>12746.323999999995</v>
      </c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17">
        <f t="shared" si="18"/>
        <v>15492.64799999999</v>
      </c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17">
        <f t="shared" si="19"/>
        <v>18238.971999999987</v>
      </c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J89" s="17">
        <f t="shared" si="20"/>
        <v>23731.619999999977</v>
      </c>
    </row>
    <row r="90" spans="1:88" ht="19.5" customHeight="1" x14ac:dyDescent="0.25">
      <c r="A90" s="44"/>
      <c r="B90" s="44"/>
      <c r="C90" s="56">
        <v>44293</v>
      </c>
      <c r="D90" s="81">
        <v>0.65810000000000002</v>
      </c>
      <c r="E90" s="65"/>
      <c r="F90" s="65"/>
      <c r="G90" s="44" t="s">
        <v>100</v>
      </c>
      <c r="H90" s="50" t="s">
        <v>48</v>
      </c>
      <c r="I90" s="59" t="s">
        <v>26</v>
      </c>
      <c r="J90" s="22">
        <v>0.65110000000000001</v>
      </c>
      <c r="K90" s="12">
        <f t="shared" si="12"/>
        <v>7.0000000000000062E-3</v>
      </c>
      <c r="L90" s="20">
        <v>0.8</v>
      </c>
      <c r="M90" s="28" t="s">
        <v>16</v>
      </c>
      <c r="N90" s="14" t="str">
        <f t="shared" si="13"/>
        <v>GUADAGNO</v>
      </c>
      <c r="O90" s="15">
        <f t="shared" si="14"/>
        <v>70.000000000000057</v>
      </c>
      <c r="P90" s="16">
        <f t="shared" si="15"/>
        <v>56.00000000000005</v>
      </c>
      <c r="Q90" s="24">
        <v>0.9</v>
      </c>
      <c r="R90" s="16">
        <f t="shared" si="16"/>
        <v>50.400000000000048</v>
      </c>
      <c r="S90" s="18">
        <f t="shared" si="21"/>
        <v>1423.5619999999979</v>
      </c>
      <c r="T90" s="9"/>
      <c r="U90" s="17">
        <f t="shared" si="17"/>
        <v>11423.561999999998</v>
      </c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17">
        <f t="shared" si="22"/>
        <v>12847.123999999996</v>
      </c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17">
        <f t="shared" si="18"/>
        <v>15694.247999999992</v>
      </c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17">
        <f t="shared" si="19"/>
        <v>18541.371999999988</v>
      </c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J90" s="17">
        <f t="shared" si="20"/>
        <v>24235.619999999981</v>
      </c>
    </row>
    <row r="91" spans="1:88" ht="19.5" customHeight="1" x14ac:dyDescent="0.25">
      <c r="A91" s="44"/>
      <c r="B91" s="44"/>
      <c r="C91" s="56">
        <v>44295</v>
      </c>
      <c r="D91" s="81">
        <v>0.74</v>
      </c>
      <c r="E91" s="65"/>
      <c r="F91" s="65"/>
      <c r="G91" s="44" t="s">
        <v>40</v>
      </c>
      <c r="H91" s="50" t="s">
        <v>28</v>
      </c>
      <c r="I91" s="59" t="s">
        <v>15</v>
      </c>
      <c r="J91" s="22">
        <v>0.75049999999999994</v>
      </c>
      <c r="K91" s="12">
        <f t="shared" si="12"/>
        <v>-1.0499999999999954E-2</v>
      </c>
      <c r="L91" s="20">
        <v>0.8</v>
      </c>
      <c r="M91" s="28" t="s">
        <v>16</v>
      </c>
      <c r="N91" s="14" t="str">
        <f t="shared" si="13"/>
        <v>GUADAGNO</v>
      </c>
      <c r="O91" s="15">
        <f t="shared" si="14"/>
        <v>104.99999999999955</v>
      </c>
      <c r="P91" s="16">
        <f t="shared" si="15"/>
        <v>83.999999999999645</v>
      </c>
      <c r="Q91" s="24">
        <v>0.9</v>
      </c>
      <c r="R91" s="16">
        <f t="shared" si="16"/>
        <v>75.599999999999682</v>
      </c>
      <c r="S91" s="18">
        <f t="shared" si="21"/>
        <v>1499.1619999999975</v>
      </c>
      <c r="T91" s="9"/>
      <c r="U91" s="17">
        <f t="shared" si="17"/>
        <v>11499.161999999997</v>
      </c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17">
        <f t="shared" si="22"/>
        <v>12998.323999999995</v>
      </c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17">
        <f t="shared" si="18"/>
        <v>15996.64799999999</v>
      </c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17">
        <f t="shared" si="19"/>
        <v>18994.971999999987</v>
      </c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J91" s="17">
        <f t="shared" si="20"/>
        <v>24991.619999999974</v>
      </c>
    </row>
    <row r="92" spans="1:88" ht="19.5" customHeight="1" x14ac:dyDescent="0.25">
      <c r="A92" s="44"/>
      <c r="B92" s="44"/>
      <c r="C92" s="56">
        <v>44295</v>
      </c>
      <c r="D92" s="81">
        <v>1.968</v>
      </c>
      <c r="E92" s="65"/>
      <c r="F92" s="65"/>
      <c r="G92" s="44" t="s">
        <v>40</v>
      </c>
      <c r="H92" s="50" t="s">
        <v>63</v>
      </c>
      <c r="I92" s="59" t="s">
        <v>26</v>
      </c>
      <c r="J92" s="22">
        <v>1.9450000000000001</v>
      </c>
      <c r="K92" s="12">
        <f t="shared" si="12"/>
        <v>2.2999999999999909E-2</v>
      </c>
      <c r="L92" s="20">
        <v>0.5</v>
      </c>
      <c r="M92" s="28" t="s">
        <v>16</v>
      </c>
      <c r="N92" s="14" t="str">
        <f t="shared" si="13"/>
        <v>GUADAGNO</v>
      </c>
      <c r="O92" s="15">
        <f t="shared" si="14"/>
        <v>229.99999999999909</v>
      </c>
      <c r="P92" s="16">
        <f t="shared" si="15"/>
        <v>114.99999999999955</v>
      </c>
      <c r="Q92" s="24">
        <v>0.6</v>
      </c>
      <c r="R92" s="16">
        <f t="shared" si="16"/>
        <v>68.99999999999973</v>
      </c>
      <c r="S92" s="18">
        <f t="shared" si="21"/>
        <v>1568.1619999999973</v>
      </c>
      <c r="T92" s="9"/>
      <c r="U92" s="17">
        <f t="shared" si="17"/>
        <v>11568.161999999997</v>
      </c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17">
        <f t="shared" si="22"/>
        <v>13136.323999999995</v>
      </c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17">
        <f t="shared" si="18"/>
        <v>16272.64799999999</v>
      </c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17">
        <f t="shared" si="19"/>
        <v>19408.971999999983</v>
      </c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J92" s="17">
        <f t="shared" si="20"/>
        <v>25681.619999999974</v>
      </c>
    </row>
    <row r="93" spans="1:88" ht="19.5" customHeight="1" x14ac:dyDescent="0.25">
      <c r="A93" s="44"/>
      <c r="B93" s="44"/>
      <c r="C93" s="56">
        <v>44298</v>
      </c>
      <c r="D93" s="81">
        <v>1.0852999999999999</v>
      </c>
      <c r="E93" s="65"/>
      <c r="F93" s="65"/>
      <c r="G93" s="44" t="s">
        <v>100</v>
      </c>
      <c r="H93" s="50" t="s">
        <v>51</v>
      </c>
      <c r="I93" s="59" t="s">
        <v>26</v>
      </c>
      <c r="J93" s="22">
        <v>1.0819000000000001</v>
      </c>
      <c r="K93" s="12">
        <f t="shared" si="12"/>
        <v>3.3999999999998476E-3</v>
      </c>
      <c r="L93" s="20">
        <v>2</v>
      </c>
      <c r="M93" s="28" t="s">
        <v>16</v>
      </c>
      <c r="N93" s="14" t="str">
        <f t="shared" si="13"/>
        <v>GUADAGNO</v>
      </c>
      <c r="O93" s="15">
        <f t="shared" si="14"/>
        <v>33.999999999998479</v>
      </c>
      <c r="P93" s="16">
        <f t="shared" si="15"/>
        <v>67.999999999996959</v>
      </c>
      <c r="Q93" s="24">
        <v>0.59</v>
      </c>
      <c r="R93" s="16">
        <f t="shared" si="16"/>
        <v>40.119999999998207</v>
      </c>
      <c r="S93" s="18">
        <f t="shared" si="21"/>
        <v>1608.2819999999956</v>
      </c>
      <c r="T93" s="9"/>
      <c r="U93" s="17">
        <f t="shared" si="17"/>
        <v>11608.281999999996</v>
      </c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17">
        <f t="shared" si="22"/>
        <v>13216.563999999991</v>
      </c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17">
        <f t="shared" si="18"/>
        <v>16433.127999999982</v>
      </c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17">
        <f t="shared" si="19"/>
        <v>19649.691999999974</v>
      </c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J93" s="17">
        <f t="shared" si="20"/>
        <v>26082.819999999956</v>
      </c>
    </row>
    <row r="94" spans="1:88" ht="19.5" customHeight="1" x14ac:dyDescent="0.25">
      <c r="A94" s="44"/>
      <c r="B94" s="44"/>
      <c r="C94" s="56">
        <v>44298</v>
      </c>
      <c r="D94" s="81">
        <v>1.0838000000000001</v>
      </c>
      <c r="E94" s="65"/>
      <c r="F94" s="65"/>
      <c r="G94" s="44" t="s">
        <v>101</v>
      </c>
      <c r="H94" s="50" t="s">
        <v>51</v>
      </c>
      <c r="I94" s="59" t="s">
        <v>26</v>
      </c>
      <c r="J94" s="22">
        <v>1.0831999999999999</v>
      </c>
      <c r="K94" s="12">
        <f t="shared" si="12"/>
        <v>6.0000000000015596E-4</v>
      </c>
      <c r="L94" s="20">
        <v>2</v>
      </c>
      <c r="M94" s="28" t="s">
        <v>16</v>
      </c>
      <c r="N94" s="14" t="str">
        <f t="shared" si="13"/>
        <v>GUADAGNO</v>
      </c>
      <c r="O94" s="15">
        <f t="shared" si="14"/>
        <v>6.0000000000015596</v>
      </c>
      <c r="P94" s="16">
        <f t="shared" si="15"/>
        <v>12.000000000003119</v>
      </c>
      <c r="Q94" s="24">
        <v>0.59</v>
      </c>
      <c r="R94" s="16">
        <f t="shared" si="16"/>
        <v>7.0800000000018404</v>
      </c>
      <c r="S94" s="18">
        <f t="shared" si="21"/>
        <v>1615.3619999999974</v>
      </c>
      <c r="T94" s="9"/>
      <c r="U94" s="17">
        <f t="shared" si="17"/>
        <v>11615.361999999997</v>
      </c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17">
        <f t="shared" si="22"/>
        <v>13230.723999999995</v>
      </c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17">
        <f t="shared" si="18"/>
        <v>16461.447999999989</v>
      </c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17">
        <f t="shared" si="19"/>
        <v>19692.171999999984</v>
      </c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J94" s="17">
        <f t="shared" si="20"/>
        <v>26153.619999999974</v>
      </c>
    </row>
    <row r="95" spans="1:88" ht="19.5" customHeight="1" x14ac:dyDescent="0.25">
      <c r="A95" s="44"/>
      <c r="B95" s="44"/>
      <c r="C95" s="56">
        <v>44298</v>
      </c>
      <c r="D95" s="81">
        <v>1.254</v>
      </c>
      <c r="E95" s="65"/>
      <c r="F95" s="65"/>
      <c r="G95" s="44" t="s">
        <v>40</v>
      </c>
      <c r="H95" s="50" t="s">
        <v>38</v>
      </c>
      <c r="I95" s="59" t="s">
        <v>15</v>
      </c>
      <c r="J95" s="22">
        <v>1.2569999999999999</v>
      </c>
      <c r="K95" s="12">
        <f t="shared" si="12"/>
        <v>-2.9999999999998916E-3</v>
      </c>
      <c r="L95" s="20">
        <v>2.5</v>
      </c>
      <c r="M95" s="28" t="s">
        <v>16</v>
      </c>
      <c r="N95" s="14" t="str">
        <f t="shared" si="13"/>
        <v>GUADAGNO</v>
      </c>
      <c r="O95" s="15">
        <f t="shared" si="14"/>
        <v>29.999999999998916</v>
      </c>
      <c r="P95" s="16">
        <f t="shared" si="15"/>
        <v>74.999999999997286</v>
      </c>
      <c r="Q95" s="24">
        <v>0.66</v>
      </c>
      <c r="R95" s="16">
        <f t="shared" si="16"/>
        <v>49.499999999998209</v>
      </c>
      <c r="S95" s="18">
        <f t="shared" si="21"/>
        <v>1664.8619999999955</v>
      </c>
      <c r="T95" s="9"/>
      <c r="U95" s="17">
        <f t="shared" si="17"/>
        <v>11664.861999999996</v>
      </c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17">
        <f t="shared" si="22"/>
        <v>13329.723999999991</v>
      </c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17">
        <f t="shared" si="18"/>
        <v>16659.447999999982</v>
      </c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17">
        <f t="shared" si="19"/>
        <v>19989.171999999973</v>
      </c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J95" s="17">
        <f t="shared" si="20"/>
        <v>26648.619999999955</v>
      </c>
    </row>
    <row r="96" spans="1:88" ht="19.5" customHeight="1" x14ac:dyDescent="0.25">
      <c r="A96" s="44"/>
      <c r="B96" s="44"/>
      <c r="C96" s="56">
        <v>44300</v>
      </c>
      <c r="D96" s="81">
        <v>1.0840000000000001</v>
      </c>
      <c r="E96" s="65"/>
      <c r="F96" s="65"/>
      <c r="G96" s="44" t="s">
        <v>98</v>
      </c>
      <c r="H96" s="50" t="s">
        <v>51</v>
      </c>
      <c r="I96" s="59" t="s">
        <v>26</v>
      </c>
      <c r="J96" s="22">
        <v>1.0811999999999999</v>
      </c>
      <c r="K96" s="12">
        <f t="shared" si="12"/>
        <v>2.8000000000001357E-3</v>
      </c>
      <c r="L96" s="20">
        <v>1.8</v>
      </c>
      <c r="M96" s="28" t="s">
        <v>16</v>
      </c>
      <c r="N96" s="14" t="str">
        <f t="shared" si="13"/>
        <v>GUADAGNO</v>
      </c>
      <c r="O96" s="15">
        <f t="shared" si="14"/>
        <v>28.000000000001357</v>
      </c>
      <c r="P96" s="16">
        <f t="shared" si="15"/>
        <v>50.400000000002443</v>
      </c>
      <c r="Q96" s="24">
        <v>0.59</v>
      </c>
      <c r="R96" s="16">
        <f t="shared" si="16"/>
        <v>29.73600000000144</v>
      </c>
      <c r="S96" s="18">
        <f t="shared" si="21"/>
        <v>1694.597999999997</v>
      </c>
      <c r="T96" s="9"/>
      <c r="U96" s="17">
        <f t="shared" si="17"/>
        <v>11694.597999999996</v>
      </c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17">
        <f t="shared" si="22"/>
        <v>13389.195999999994</v>
      </c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17">
        <f t="shared" si="18"/>
        <v>16778.391999999989</v>
      </c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17">
        <f t="shared" si="19"/>
        <v>20167.587999999982</v>
      </c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J96" s="17">
        <f t="shared" si="20"/>
        <v>26945.97999999997</v>
      </c>
    </row>
    <row r="97" spans="1:88" ht="19.5" customHeight="1" x14ac:dyDescent="0.25">
      <c r="A97" s="44"/>
      <c r="B97" s="44"/>
      <c r="C97" s="56">
        <v>44300</v>
      </c>
      <c r="D97" s="81">
        <v>1.0940000000000001</v>
      </c>
      <c r="E97" s="65"/>
      <c r="F97" s="65"/>
      <c r="G97" s="44" t="s">
        <v>40</v>
      </c>
      <c r="H97" s="50" t="s">
        <v>14</v>
      </c>
      <c r="I97" s="59" t="s">
        <v>15</v>
      </c>
      <c r="J97" s="22">
        <v>1.089</v>
      </c>
      <c r="K97" s="12">
        <f t="shared" si="12"/>
        <v>5.0000000000001155E-3</v>
      </c>
      <c r="L97" s="20">
        <v>1.3</v>
      </c>
      <c r="M97" s="28" t="s">
        <v>16</v>
      </c>
      <c r="N97" s="14" t="str">
        <f t="shared" si="13"/>
        <v>PERDO</v>
      </c>
      <c r="O97" s="15">
        <f t="shared" si="14"/>
        <v>-50.000000000001151</v>
      </c>
      <c r="P97" s="16">
        <f t="shared" si="15"/>
        <v>-65.000000000001492</v>
      </c>
      <c r="Q97" s="24">
        <v>0.76</v>
      </c>
      <c r="R97" s="16">
        <f t="shared" si="16"/>
        <v>-49.400000000001135</v>
      </c>
      <c r="S97" s="18">
        <f t="shared" si="21"/>
        <v>1645.1979999999958</v>
      </c>
      <c r="T97" s="9"/>
      <c r="U97" s="17">
        <f t="shared" si="17"/>
        <v>11645.197999999997</v>
      </c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17">
        <f t="shared" si="22"/>
        <v>13290.395999999992</v>
      </c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17">
        <f t="shared" si="18"/>
        <v>16580.791999999983</v>
      </c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17">
        <f t="shared" si="19"/>
        <v>19871.187999999973</v>
      </c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J97" s="17">
        <f t="shared" si="20"/>
        <v>26451.97999999996</v>
      </c>
    </row>
    <row r="98" spans="1:88" ht="19.5" customHeight="1" x14ac:dyDescent="0.25">
      <c r="A98" s="44"/>
      <c r="B98" s="44"/>
      <c r="C98" s="56">
        <v>44300</v>
      </c>
      <c r="D98" s="81">
        <v>1.4930000000000001</v>
      </c>
      <c r="E98" s="65"/>
      <c r="F98" s="65"/>
      <c r="G98" s="44" t="s">
        <v>40</v>
      </c>
      <c r="H98" s="50" t="s">
        <v>45</v>
      </c>
      <c r="I98" s="59" t="s">
        <v>26</v>
      </c>
      <c r="J98" s="22">
        <v>1.504</v>
      </c>
      <c r="K98" s="12">
        <f t="shared" si="12"/>
        <v>-1.0999999999999899E-2</v>
      </c>
      <c r="L98" s="20">
        <v>0.6</v>
      </c>
      <c r="M98" s="28" t="s">
        <v>16</v>
      </c>
      <c r="N98" s="14" t="str">
        <f t="shared" ref="N98:N129" si="23">IF(K98&gt;0,IF(I98="SHORT","GUADAGNO","PERDO"),IF(K98&lt;0,IF(I98="SHORT","PERDO","GUADAGNO"),"ZERO"))</f>
        <v>PERDO</v>
      </c>
      <c r="O98" s="15">
        <f t="shared" si="14"/>
        <v>-109.99999999999899</v>
      </c>
      <c r="P98" s="16">
        <f t="shared" si="15"/>
        <v>-65.999999999999389</v>
      </c>
      <c r="Q98" s="24">
        <v>0.66</v>
      </c>
      <c r="R98" s="16">
        <f t="shared" si="16"/>
        <v>-43.559999999999597</v>
      </c>
      <c r="S98" s="18">
        <f t="shared" si="21"/>
        <v>1601.6379999999963</v>
      </c>
      <c r="T98" s="9"/>
      <c r="U98" s="17">
        <f t="shared" si="17"/>
        <v>11601.637999999995</v>
      </c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17">
        <f t="shared" si="22"/>
        <v>13203.275999999993</v>
      </c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17">
        <f t="shared" si="18"/>
        <v>16406.551999999985</v>
      </c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17">
        <f t="shared" si="19"/>
        <v>19609.82799999998</v>
      </c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J98" s="17">
        <f t="shared" si="20"/>
        <v>26016.379999999961</v>
      </c>
    </row>
    <row r="99" spans="1:88" ht="19.5" customHeight="1" x14ac:dyDescent="0.25">
      <c r="A99" s="44"/>
      <c r="B99" s="44"/>
      <c r="C99" s="56">
        <v>44300</v>
      </c>
      <c r="D99" s="81">
        <v>1.1850000000000001</v>
      </c>
      <c r="E99" s="65"/>
      <c r="F99" s="65"/>
      <c r="G99" s="44" t="s">
        <v>40</v>
      </c>
      <c r="H99" s="50" t="s">
        <v>79</v>
      </c>
      <c r="I99" s="59" t="s">
        <v>26</v>
      </c>
      <c r="J99" s="22">
        <v>1.1970000000000001</v>
      </c>
      <c r="K99" s="12">
        <f t="shared" si="12"/>
        <v>-1.2000000000000011E-2</v>
      </c>
      <c r="L99" s="20">
        <v>0.5</v>
      </c>
      <c r="M99" s="28" t="s">
        <v>16</v>
      </c>
      <c r="N99" s="14" t="str">
        <f t="shared" si="23"/>
        <v>PERDO</v>
      </c>
      <c r="O99" s="15">
        <f t="shared" si="14"/>
        <v>-120.00000000000011</v>
      </c>
      <c r="P99" s="16">
        <f t="shared" si="15"/>
        <v>-60.000000000000057</v>
      </c>
      <c r="Q99" s="24">
        <v>0.83</v>
      </c>
      <c r="R99" s="16">
        <f t="shared" si="16"/>
        <v>-49.800000000000047</v>
      </c>
      <c r="S99" s="18">
        <f t="shared" si="21"/>
        <v>1551.8379999999963</v>
      </c>
      <c r="T99" s="9"/>
      <c r="U99" s="17">
        <f t="shared" si="17"/>
        <v>11551.837999999996</v>
      </c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17">
        <f t="shared" si="22"/>
        <v>13103.675999999992</v>
      </c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17">
        <f t="shared" si="18"/>
        <v>16207.351999999984</v>
      </c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17">
        <f t="shared" si="19"/>
        <v>19311.027999999977</v>
      </c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J99" s="17">
        <f t="shared" si="20"/>
        <v>25518.379999999961</v>
      </c>
    </row>
    <row r="100" spans="1:88" ht="19.5" customHeight="1" x14ac:dyDescent="0.25">
      <c r="A100" s="44"/>
      <c r="B100" s="44"/>
      <c r="C100" s="56">
        <v>44302</v>
      </c>
      <c r="D100" s="81">
        <v>1.1007</v>
      </c>
      <c r="E100" s="65"/>
      <c r="F100" s="65"/>
      <c r="G100" s="44" t="s">
        <v>22</v>
      </c>
      <c r="H100" s="50" t="s">
        <v>99</v>
      </c>
      <c r="I100" s="59" t="s">
        <v>26</v>
      </c>
      <c r="J100" s="22">
        <v>1.1005</v>
      </c>
      <c r="K100" s="12">
        <f t="shared" si="12"/>
        <v>1.9999999999997797E-4</v>
      </c>
      <c r="L100" s="20">
        <v>1</v>
      </c>
      <c r="M100" s="28" t="s">
        <v>16</v>
      </c>
      <c r="N100" s="14" t="str">
        <f t="shared" si="23"/>
        <v>GUADAGNO</v>
      </c>
      <c r="O100" s="15">
        <f t="shared" si="14"/>
        <v>1.9999999999997797</v>
      </c>
      <c r="P100" s="16">
        <f t="shared" si="15"/>
        <v>1.9999999999997797</v>
      </c>
      <c r="Q100" s="24">
        <v>0.9</v>
      </c>
      <c r="R100" s="16">
        <f t="shared" si="16"/>
        <v>1.7999999999998018</v>
      </c>
      <c r="S100" s="18">
        <f t="shared" si="21"/>
        <v>1553.6379999999961</v>
      </c>
      <c r="T100" s="9"/>
      <c r="U100" s="17">
        <f t="shared" si="17"/>
        <v>11553.637999999995</v>
      </c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17">
        <f t="shared" si="22"/>
        <v>13107.275999999993</v>
      </c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17">
        <f t="shared" si="18"/>
        <v>16214.551999999985</v>
      </c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17">
        <f t="shared" si="19"/>
        <v>19321.827999999976</v>
      </c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J100" s="17">
        <f t="shared" si="20"/>
        <v>25536.379999999961</v>
      </c>
    </row>
    <row r="101" spans="1:88" ht="19.5" customHeight="1" x14ac:dyDescent="0.25">
      <c r="A101" s="44"/>
      <c r="B101" s="44"/>
      <c r="C101" s="56">
        <v>44305</v>
      </c>
      <c r="D101" s="81">
        <v>0.71299999999999997</v>
      </c>
      <c r="E101" s="65"/>
      <c r="F101" s="65"/>
      <c r="G101" s="44" t="s">
        <v>102</v>
      </c>
      <c r="H101" s="50" t="s">
        <v>52</v>
      </c>
      <c r="I101" s="59" t="s">
        <v>15</v>
      </c>
      <c r="J101" s="22">
        <v>0.71699999999999997</v>
      </c>
      <c r="K101" s="12">
        <f t="shared" si="12"/>
        <v>-4.0000000000000036E-3</v>
      </c>
      <c r="L101" s="20">
        <v>0.4</v>
      </c>
      <c r="M101" s="28" t="s">
        <v>16</v>
      </c>
      <c r="N101" s="14" t="str">
        <f t="shared" si="23"/>
        <v>GUADAGNO</v>
      </c>
      <c r="O101" s="15">
        <f t="shared" si="14"/>
        <v>40.000000000000036</v>
      </c>
      <c r="P101" s="16">
        <f t="shared" si="15"/>
        <v>16.000000000000014</v>
      </c>
      <c r="Q101" s="24">
        <v>0.83</v>
      </c>
      <c r="R101" s="16">
        <f t="shared" si="16"/>
        <v>13.280000000000012</v>
      </c>
      <c r="S101" s="18">
        <f t="shared" si="21"/>
        <v>1566.917999999996</v>
      </c>
      <c r="T101" s="9"/>
      <c r="U101" s="17">
        <f t="shared" si="17"/>
        <v>11566.917999999996</v>
      </c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17">
        <f t="shared" si="22"/>
        <v>13133.835999999992</v>
      </c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17">
        <f t="shared" si="18"/>
        <v>16267.671999999984</v>
      </c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17">
        <f t="shared" si="19"/>
        <v>19401.507999999976</v>
      </c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J101" s="17">
        <f t="shared" si="20"/>
        <v>25669.17999999996</v>
      </c>
    </row>
    <row r="102" spans="1:88" ht="19.5" customHeight="1" x14ac:dyDescent="0.25">
      <c r="A102" s="44"/>
      <c r="B102" s="44"/>
      <c r="C102" s="56">
        <v>44306</v>
      </c>
      <c r="D102" s="81">
        <v>1.0852999999999999</v>
      </c>
      <c r="E102" s="65"/>
      <c r="F102" s="65"/>
      <c r="G102" s="44" t="s">
        <v>22</v>
      </c>
      <c r="H102" s="50" t="s">
        <v>51</v>
      </c>
      <c r="I102" s="63" t="s">
        <v>15</v>
      </c>
      <c r="J102" s="22">
        <v>1.0792999999999999</v>
      </c>
      <c r="K102" s="12">
        <f t="shared" si="12"/>
        <v>6.0000000000000053E-3</v>
      </c>
      <c r="L102" s="20">
        <v>1</v>
      </c>
      <c r="M102" s="28" t="s">
        <v>16</v>
      </c>
      <c r="N102" s="14" t="str">
        <f t="shared" si="23"/>
        <v>PERDO</v>
      </c>
      <c r="O102" s="15">
        <f t="shared" si="14"/>
        <v>-60.000000000000057</v>
      </c>
      <c r="P102" s="16">
        <f t="shared" si="15"/>
        <v>-60.000000000000057</v>
      </c>
      <c r="Q102" s="24">
        <v>0.59</v>
      </c>
      <c r="R102" s="16">
        <f t="shared" si="16"/>
        <v>-35.400000000000034</v>
      </c>
      <c r="S102" s="18">
        <f t="shared" si="21"/>
        <v>1531.5179999999959</v>
      </c>
      <c r="T102" s="9"/>
      <c r="U102" s="17">
        <f t="shared" si="17"/>
        <v>11531.517999999996</v>
      </c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17">
        <f t="shared" si="22"/>
        <v>13063.035999999993</v>
      </c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17">
        <f t="shared" si="18"/>
        <v>16126.071999999984</v>
      </c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17">
        <f t="shared" si="19"/>
        <v>19189.107999999975</v>
      </c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J102" s="17">
        <f t="shared" si="20"/>
        <v>25315.17999999996</v>
      </c>
    </row>
    <row r="103" spans="1:88" ht="19.5" customHeight="1" x14ac:dyDescent="0.25">
      <c r="A103" s="44"/>
      <c r="B103" s="44"/>
      <c r="C103" s="56">
        <v>44306</v>
      </c>
      <c r="D103" s="81">
        <v>1.0840000000000001</v>
      </c>
      <c r="E103" s="65"/>
      <c r="F103" s="65"/>
      <c r="G103" s="44" t="s">
        <v>40</v>
      </c>
      <c r="H103" s="50" t="s">
        <v>51</v>
      </c>
      <c r="I103" s="63" t="s">
        <v>26</v>
      </c>
      <c r="J103" s="42">
        <v>1.08</v>
      </c>
      <c r="K103" s="12">
        <f t="shared" si="12"/>
        <v>4.0000000000000036E-3</v>
      </c>
      <c r="L103" s="20">
        <v>1.8</v>
      </c>
      <c r="M103" s="28" t="s">
        <v>16</v>
      </c>
      <c r="N103" s="14" t="str">
        <f t="shared" si="23"/>
        <v>GUADAGNO</v>
      </c>
      <c r="O103" s="15">
        <f t="shared" si="14"/>
        <v>40.000000000000036</v>
      </c>
      <c r="P103" s="16">
        <f t="shared" si="15"/>
        <v>72.000000000000071</v>
      </c>
      <c r="Q103" s="24">
        <v>0.59</v>
      </c>
      <c r="R103" s="16">
        <f t="shared" si="16"/>
        <v>42.48000000000004</v>
      </c>
      <c r="S103" s="18">
        <f t="shared" si="21"/>
        <v>1573.997999999996</v>
      </c>
      <c r="T103" s="9"/>
      <c r="U103" s="17">
        <f t="shared" si="17"/>
        <v>11573.997999999996</v>
      </c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17">
        <f t="shared" si="22"/>
        <v>13147.995999999992</v>
      </c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17">
        <f t="shared" si="18"/>
        <v>16295.991999999984</v>
      </c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17">
        <f t="shared" si="19"/>
        <v>19443.987999999976</v>
      </c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J103" s="17">
        <f t="shared" si="20"/>
        <v>25739.97999999996</v>
      </c>
    </row>
    <row r="104" spans="1:88" ht="19.5" customHeight="1" x14ac:dyDescent="0.25">
      <c r="A104" s="44"/>
      <c r="B104" s="44"/>
      <c r="C104" s="56">
        <v>44306</v>
      </c>
      <c r="D104" s="81">
        <v>0.7107</v>
      </c>
      <c r="E104" s="65"/>
      <c r="F104" s="65"/>
      <c r="G104" s="44" t="s">
        <v>103</v>
      </c>
      <c r="H104" s="50" t="s">
        <v>52</v>
      </c>
      <c r="I104" s="59" t="s">
        <v>15</v>
      </c>
      <c r="J104" s="22">
        <v>0.72040000000000004</v>
      </c>
      <c r="K104" s="12">
        <f t="shared" si="12"/>
        <v>-9.7000000000000419E-3</v>
      </c>
      <c r="L104" s="20">
        <v>0.6</v>
      </c>
      <c r="M104" s="28" t="s">
        <v>16</v>
      </c>
      <c r="N104" s="14" t="str">
        <f t="shared" si="23"/>
        <v>GUADAGNO</v>
      </c>
      <c r="O104" s="15">
        <f t="shared" si="14"/>
        <v>97.000000000000426</v>
      </c>
      <c r="P104" s="16">
        <f t="shared" si="15"/>
        <v>58.200000000000252</v>
      </c>
      <c r="Q104" s="24">
        <v>0.83</v>
      </c>
      <c r="R104" s="16">
        <f t="shared" si="16"/>
        <v>48.306000000000203</v>
      </c>
      <c r="S104" s="18">
        <f t="shared" si="21"/>
        <v>1622.3039999999962</v>
      </c>
      <c r="T104" s="9"/>
      <c r="U104" s="17">
        <f t="shared" si="17"/>
        <v>11622.303999999996</v>
      </c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17">
        <f t="shared" si="22"/>
        <v>13244.607999999993</v>
      </c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17">
        <f t="shared" si="18"/>
        <v>16489.215999999986</v>
      </c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17">
        <f t="shared" si="19"/>
        <v>19733.823999999979</v>
      </c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J104" s="17">
        <f t="shared" si="20"/>
        <v>26223.039999999964</v>
      </c>
    </row>
    <row r="105" spans="1:88" ht="19.5" customHeight="1" x14ac:dyDescent="0.25">
      <c r="A105" s="44"/>
      <c r="B105" s="44"/>
      <c r="C105" s="56">
        <v>44315</v>
      </c>
      <c r="D105" s="81">
        <v>0.96699999999999997</v>
      </c>
      <c r="E105" s="65"/>
      <c r="F105" s="65"/>
      <c r="G105" s="44" t="s">
        <v>40</v>
      </c>
      <c r="H105" s="50" t="s">
        <v>25</v>
      </c>
      <c r="I105" s="59" t="s">
        <v>26</v>
      </c>
      <c r="J105" s="22">
        <v>0.95499999999999996</v>
      </c>
      <c r="K105" s="12">
        <f t="shared" si="12"/>
        <v>1.2000000000000011E-2</v>
      </c>
      <c r="L105" s="20">
        <v>1</v>
      </c>
      <c r="M105" s="28" t="s">
        <v>16</v>
      </c>
      <c r="N105" s="14" t="str">
        <f t="shared" si="23"/>
        <v>GUADAGNO</v>
      </c>
      <c r="O105" s="15">
        <f t="shared" si="14"/>
        <v>120.00000000000011</v>
      </c>
      <c r="P105" s="16">
        <f t="shared" si="15"/>
        <v>120.00000000000011</v>
      </c>
      <c r="Q105" s="24">
        <v>0.67</v>
      </c>
      <c r="R105" s="16">
        <f t="shared" si="16"/>
        <v>80.400000000000077</v>
      </c>
      <c r="S105" s="18">
        <f t="shared" si="21"/>
        <v>1702.7039999999963</v>
      </c>
      <c r="T105" s="9"/>
      <c r="U105" s="17">
        <f t="shared" si="17"/>
        <v>11702.703999999996</v>
      </c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17">
        <f t="shared" si="22"/>
        <v>13405.407999999992</v>
      </c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17">
        <f t="shared" si="18"/>
        <v>16810.815999999984</v>
      </c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17">
        <f t="shared" si="19"/>
        <v>20216.22399999998</v>
      </c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J105" s="17">
        <f t="shared" si="20"/>
        <v>27027.039999999964</v>
      </c>
    </row>
    <row r="106" spans="1:88" ht="19.5" customHeight="1" x14ac:dyDescent="0.25">
      <c r="A106" s="44"/>
      <c r="B106" s="44"/>
      <c r="C106" s="56">
        <v>44316</v>
      </c>
      <c r="D106" s="81">
        <v>1.7934000000000001</v>
      </c>
      <c r="E106" s="65"/>
      <c r="F106" s="65"/>
      <c r="G106" s="44" t="s">
        <v>102</v>
      </c>
      <c r="H106" s="50" t="s">
        <v>61</v>
      </c>
      <c r="I106" s="59" t="s">
        <v>26</v>
      </c>
      <c r="J106" s="22">
        <v>1.7884</v>
      </c>
      <c r="K106" s="12">
        <f t="shared" si="12"/>
        <v>5.0000000000001155E-3</v>
      </c>
      <c r="L106" s="20">
        <v>0.8</v>
      </c>
      <c r="M106" s="28" t="s">
        <v>16</v>
      </c>
      <c r="N106" s="14" t="str">
        <f t="shared" si="23"/>
        <v>GUADAGNO</v>
      </c>
      <c r="O106" s="15">
        <f t="shared" si="14"/>
        <v>50.000000000001151</v>
      </c>
      <c r="P106" s="16">
        <f t="shared" si="15"/>
        <v>40.000000000000924</v>
      </c>
      <c r="Q106" s="24">
        <v>0.64</v>
      </c>
      <c r="R106" s="16">
        <f t="shared" si="16"/>
        <v>25.600000000000591</v>
      </c>
      <c r="S106" s="18">
        <f t="shared" si="21"/>
        <v>1728.3039999999969</v>
      </c>
      <c r="T106" s="9"/>
      <c r="U106" s="17">
        <f t="shared" si="17"/>
        <v>11728.303999999996</v>
      </c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17">
        <f t="shared" si="22"/>
        <v>13456.607999999993</v>
      </c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17">
        <f t="shared" si="18"/>
        <v>16913.215999999986</v>
      </c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17">
        <f t="shared" si="19"/>
        <v>20369.823999999982</v>
      </c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J106" s="17">
        <f t="shared" si="20"/>
        <v>27283.039999999968</v>
      </c>
    </row>
    <row r="107" spans="1:88" ht="19.5" customHeight="1" x14ac:dyDescent="0.25">
      <c r="A107" s="44"/>
      <c r="B107" s="44"/>
      <c r="C107" s="56">
        <v>44316</v>
      </c>
      <c r="D107" s="81">
        <v>1.7934000000000001</v>
      </c>
      <c r="E107" s="65"/>
      <c r="F107" s="65"/>
      <c r="G107" s="44" t="s">
        <v>103</v>
      </c>
      <c r="H107" s="50" t="s">
        <v>61</v>
      </c>
      <c r="I107" s="59" t="s">
        <v>26</v>
      </c>
      <c r="J107" s="22">
        <v>1.7912999999999999</v>
      </c>
      <c r="K107" s="12">
        <f t="shared" si="12"/>
        <v>2.1000000000002128E-3</v>
      </c>
      <c r="L107" s="20">
        <v>0.8</v>
      </c>
      <c r="M107" s="28" t="s">
        <v>16</v>
      </c>
      <c r="N107" s="14" t="str">
        <f t="shared" si="23"/>
        <v>GUADAGNO</v>
      </c>
      <c r="O107" s="15">
        <f t="shared" si="14"/>
        <v>21.000000000002128</v>
      </c>
      <c r="P107" s="16">
        <f t="shared" si="15"/>
        <v>16.800000000001702</v>
      </c>
      <c r="Q107" s="24">
        <v>0.64</v>
      </c>
      <c r="R107" s="16">
        <f t="shared" si="16"/>
        <v>10.75200000000109</v>
      </c>
      <c r="S107" s="18">
        <f t="shared" si="21"/>
        <v>1739.055999999998</v>
      </c>
      <c r="T107" s="9"/>
      <c r="U107" s="17">
        <f t="shared" si="17"/>
        <v>11739.055999999999</v>
      </c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17">
        <f t="shared" si="22"/>
        <v>13478.111999999996</v>
      </c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17">
        <f t="shared" si="18"/>
        <v>16956.223999999991</v>
      </c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17">
        <f t="shared" si="19"/>
        <v>20434.335999999988</v>
      </c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J107" s="17">
        <f t="shared" si="20"/>
        <v>27390.559999999979</v>
      </c>
    </row>
    <row r="108" spans="1:88" ht="19.5" customHeight="1" x14ac:dyDescent="0.25">
      <c r="A108" s="44"/>
      <c r="B108" s="44"/>
      <c r="C108" s="56">
        <v>44319</v>
      </c>
      <c r="D108" s="81">
        <v>1.502</v>
      </c>
      <c r="E108" s="65"/>
      <c r="F108" s="65"/>
      <c r="G108" s="44" t="s">
        <v>40</v>
      </c>
      <c r="H108" s="50" t="s">
        <v>60</v>
      </c>
      <c r="I108" s="59" t="s">
        <v>15</v>
      </c>
      <c r="J108" s="22">
        <v>1.51</v>
      </c>
      <c r="K108" s="12">
        <f t="shared" si="12"/>
        <v>-8.0000000000000071E-3</v>
      </c>
      <c r="L108" s="20">
        <v>0.3</v>
      </c>
      <c r="M108" s="28" t="s">
        <v>16</v>
      </c>
      <c r="N108" s="14" t="str">
        <f t="shared" si="23"/>
        <v>GUADAGNO</v>
      </c>
      <c r="O108" s="15">
        <f t="shared" si="14"/>
        <v>80.000000000000071</v>
      </c>
      <c r="P108" s="16">
        <f t="shared" si="15"/>
        <v>24.000000000000021</v>
      </c>
      <c r="Q108" s="24">
        <v>0.75</v>
      </c>
      <c r="R108" s="16">
        <f t="shared" si="16"/>
        <v>18.000000000000014</v>
      </c>
      <c r="S108" s="18">
        <f t="shared" si="21"/>
        <v>1757.055999999998</v>
      </c>
      <c r="T108" s="9"/>
      <c r="U108" s="17">
        <f t="shared" si="17"/>
        <v>11757.055999999999</v>
      </c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17">
        <f t="shared" si="22"/>
        <v>13514.111999999996</v>
      </c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17">
        <f t="shared" si="18"/>
        <v>17028.223999999991</v>
      </c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17">
        <f t="shared" si="19"/>
        <v>20542.335999999988</v>
      </c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J108" s="17">
        <f t="shared" si="20"/>
        <v>27570.559999999979</v>
      </c>
    </row>
    <row r="109" spans="1:88" ht="19.5" customHeight="1" x14ac:dyDescent="0.25">
      <c r="A109" s="44"/>
      <c r="B109" s="44"/>
      <c r="C109" s="56">
        <v>44320</v>
      </c>
      <c r="D109" s="81">
        <v>0.78500000000000003</v>
      </c>
      <c r="E109" s="65"/>
      <c r="F109" s="65"/>
      <c r="G109" s="44" t="s">
        <v>22</v>
      </c>
      <c r="H109" s="50" t="s">
        <v>39</v>
      </c>
      <c r="I109" s="59" t="s">
        <v>15</v>
      </c>
      <c r="J109" s="22">
        <v>0.78110000000000002</v>
      </c>
      <c r="K109" s="12">
        <f t="shared" si="12"/>
        <v>3.9000000000000146E-3</v>
      </c>
      <c r="L109" s="20">
        <v>1.7</v>
      </c>
      <c r="M109" s="28" t="s">
        <v>16</v>
      </c>
      <c r="N109" s="14" t="str">
        <f t="shared" si="23"/>
        <v>PERDO</v>
      </c>
      <c r="O109" s="15">
        <f t="shared" si="14"/>
        <v>-39.000000000000142</v>
      </c>
      <c r="P109" s="16">
        <f t="shared" si="15"/>
        <v>-66.300000000000239</v>
      </c>
      <c r="Q109" s="24">
        <v>0.76</v>
      </c>
      <c r="R109" s="16">
        <f t="shared" si="16"/>
        <v>-50.388000000000183</v>
      </c>
      <c r="S109" s="18">
        <f t="shared" si="21"/>
        <v>1706.6679999999978</v>
      </c>
      <c r="T109" s="9"/>
      <c r="U109" s="17">
        <f t="shared" si="17"/>
        <v>11706.667999999998</v>
      </c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17">
        <f t="shared" si="22"/>
        <v>13413.335999999996</v>
      </c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17">
        <f t="shared" si="18"/>
        <v>16826.671999999991</v>
      </c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17">
        <f t="shared" si="19"/>
        <v>20240.007999999987</v>
      </c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J109" s="17">
        <f t="shared" si="20"/>
        <v>27066.679999999978</v>
      </c>
    </row>
    <row r="110" spans="1:88" ht="19.5" customHeight="1" x14ac:dyDescent="0.25">
      <c r="A110" s="44"/>
      <c r="B110" s="44"/>
      <c r="C110" s="56">
        <v>44321</v>
      </c>
      <c r="D110" s="81">
        <v>0.65749999999999997</v>
      </c>
      <c r="E110" s="65"/>
      <c r="F110" s="65"/>
      <c r="G110" s="44" t="s">
        <v>40</v>
      </c>
      <c r="H110" s="50" t="s">
        <v>48</v>
      </c>
      <c r="I110" s="59" t="s">
        <v>26</v>
      </c>
      <c r="J110" s="22">
        <v>0.65749999999999997</v>
      </c>
      <c r="K110" s="12">
        <f t="shared" si="12"/>
        <v>0</v>
      </c>
      <c r="L110" s="20">
        <v>0.7</v>
      </c>
      <c r="M110" s="28" t="s">
        <v>16</v>
      </c>
      <c r="N110" s="14" t="str">
        <f t="shared" si="23"/>
        <v>ZERO</v>
      </c>
      <c r="O110" s="15">
        <f t="shared" si="14"/>
        <v>0</v>
      </c>
      <c r="P110" s="16">
        <f t="shared" si="15"/>
        <v>0</v>
      </c>
      <c r="Q110" s="24">
        <v>0.91</v>
      </c>
      <c r="R110" s="16">
        <f t="shared" si="16"/>
        <v>0</v>
      </c>
      <c r="S110" s="18">
        <f t="shared" si="21"/>
        <v>1706.6679999999978</v>
      </c>
      <c r="T110" s="9"/>
      <c r="U110" s="17">
        <f t="shared" si="17"/>
        <v>11706.667999999998</v>
      </c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17">
        <f t="shared" si="22"/>
        <v>13413.335999999996</v>
      </c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17">
        <f t="shared" si="18"/>
        <v>16826.671999999991</v>
      </c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17">
        <f t="shared" si="19"/>
        <v>20240.007999999987</v>
      </c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J110" s="17">
        <f t="shared" si="20"/>
        <v>27066.679999999978</v>
      </c>
    </row>
    <row r="111" spans="1:88" ht="19.5" customHeight="1" x14ac:dyDescent="0.25">
      <c r="A111" s="44"/>
      <c r="B111" s="44"/>
      <c r="C111" s="56">
        <v>44321</v>
      </c>
      <c r="D111" s="81">
        <v>0.86660000000000004</v>
      </c>
      <c r="E111" s="65"/>
      <c r="F111" s="65"/>
      <c r="G111" s="44" t="s">
        <v>102</v>
      </c>
      <c r="H111" s="50" t="s">
        <v>104</v>
      </c>
      <c r="I111" s="59" t="s">
        <v>26</v>
      </c>
      <c r="J111" s="22">
        <v>0.86309999999999998</v>
      </c>
      <c r="K111" s="12">
        <f t="shared" si="12"/>
        <v>3.5000000000000586E-3</v>
      </c>
      <c r="L111" s="20">
        <v>0.7</v>
      </c>
      <c r="M111" s="28" t="s">
        <v>16</v>
      </c>
      <c r="N111" s="14" t="str">
        <f t="shared" si="23"/>
        <v>GUADAGNO</v>
      </c>
      <c r="O111" s="15">
        <f t="shared" si="14"/>
        <v>35.000000000000583</v>
      </c>
      <c r="P111" s="16">
        <f t="shared" si="15"/>
        <v>24.500000000000405</v>
      </c>
      <c r="Q111" s="24">
        <v>1.1499999999999999</v>
      </c>
      <c r="R111" s="16">
        <f t="shared" si="16"/>
        <v>28.175000000000463</v>
      </c>
      <c r="S111" s="18">
        <f t="shared" si="21"/>
        <v>1734.8429999999983</v>
      </c>
      <c r="T111" s="9"/>
      <c r="U111" s="17">
        <f t="shared" si="17"/>
        <v>11734.842999999999</v>
      </c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17">
        <f t="shared" si="22"/>
        <v>13469.685999999996</v>
      </c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17">
        <f t="shared" si="18"/>
        <v>16939.371999999992</v>
      </c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17">
        <f t="shared" si="19"/>
        <v>20409.05799999999</v>
      </c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J111" s="17">
        <f t="shared" si="20"/>
        <v>27348.429999999982</v>
      </c>
    </row>
    <row r="112" spans="1:88" ht="19.5" customHeight="1" x14ac:dyDescent="0.25">
      <c r="A112" s="44"/>
      <c r="B112" s="44"/>
      <c r="C112" s="56">
        <v>44323</v>
      </c>
      <c r="D112" s="81">
        <v>0.86660000000000004</v>
      </c>
      <c r="E112" s="65"/>
      <c r="F112" s="65"/>
      <c r="G112" s="44" t="s">
        <v>103</v>
      </c>
      <c r="H112" s="50" t="s">
        <v>104</v>
      </c>
      <c r="I112" s="59" t="s">
        <v>26</v>
      </c>
      <c r="J112" s="22">
        <v>0.86660000000000004</v>
      </c>
      <c r="K112" s="12">
        <f t="shared" si="12"/>
        <v>0</v>
      </c>
      <c r="L112" s="20">
        <v>0.7</v>
      </c>
      <c r="M112" s="28" t="s">
        <v>16</v>
      </c>
      <c r="N112" s="14" t="str">
        <f t="shared" si="23"/>
        <v>ZERO</v>
      </c>
      <c r="O112" s="15">
        <f t="shared" si="14"/>
        <v>0</v>
      </c>
      <c r="P112" s="16">
        <f t="shared" si="15"/>
        <v>0</v>
      </c>
      <c r="Q112" s="24">
        <v>1.1399999999999999</v>
      </c>
      <c r="R112" s="16">
        <f t="shared" si="16"/>
        <v>0</v>
      </c>
      <c r="S112" s="18">
        <f t="shared" si="21"/>
        <v>1734.8429999999983</v>
      </c>
      <c r="T112" s="9"/>
      <c r="U112" s="17">
        <f t="shared" si="17"/>
        <v>11734.842999999999</v>
      </c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17">
        <f t="shared" si="22"/>
        <v>13469.685999999996</v>
      </c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17">
        <f t="shared" si="18"/>
        <v>16939.371999999992</v>
      </c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17">
        <f t="shared" si="19"/>
        <v>20409.05799999999</v>
      </c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J112" s="17">
        <f t="shared" si="20"/>
        <v>27348.429999999982</v>
      </c>
    </row>
    <row r="113" spans="1:88" ht="19.5" customHeight="1" x14ac:dyDescent="0.25">
      <c r="A113" s="44"/>
      <c r="B113" s="44"/>
      <c r="C113" s="56">
        <v>44325</v>
      </c>
      <c r="D113" s="81">
        <v>1.3855</v>
      </c>
      <c r="E113" s="65"/>
      <c r="F113" s="65"/>
      <c r="G113" s="44" t="s">
        <v>40</v>
      </c>
      <c r="H113" s="50" t="s">
        <v>34</v>
      </c>
      <c r="I113" s="59" t="s">
        <v>26</v>
      </c>
      <c r="J113" s="22">
        <v>1.399</v>
      </c>
      <c r="K113" s="12">
        <f t="shared" si="12"/>
        <v>-1.3500000000000068E-2</v>
      </c>
      <c r="L113" s="20">
        <v>0.4</v>
      </c>
      <c r="M113" s="28" t="s">
        <v>16</v>
      </c>
      <c r="N113" s="14" t="str">
        <f t="shared" si="23"/>
        <v>PERDO</v>
      </c>
      <c r="O113" s="15">
        <f t="shared" si="14"/>
        <v>-135.00000000000068</v>
      </c>
      <c r="P113" s="16">
        <f t="shared" si="15"/>
        <v>-54.000000000000277</v>
      </c>
      <c r="Q113" s="24">
        <v>0.82</v>
      </c>
      <c r="R113" s="16">
        <f t="shared" si="16"/>
        <v>-44.280000000000221</v>
      </c>
      <c r="S113" s="18">
        <f t="shared" si="21"/>
        <v>1690.5629999999981</v>
      </c>
      <c r="T113" s="9"/>
      <c r="U113" s="17">
        <f t="shared" si="17"/>
        <v>11690.562999999998</v>
      </c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17">
        <f t="shared" si="22"/>
        <v>13381.125999999997</v>
      </c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17">
        <f t="shared" si="18"/>
        <v>16762.251999999993</v>
      </c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17">
        <f t="shared" si="19"/>
        <v>20143.37799999999</v>
      </c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J113" s="17">
        <f t="shared" si="20"/>
        <v>26905.629999999979</v>
      </c>
    </row>
    <row r="114" spans="1:88" ht="19.5" customHeight="1" x14ac:dyDescent="0.25">
      <c r="A114" s="44"/>
      <c r="B114" s="44"/>
      <c r="C114" s="56">
        <v>44328</v>
      </c>
      <c r="D114" s="81">
        <v>1.2044999999999999</v>
      </c>
      <c r="E114" s="65"/>
      <c r="F114" s="65"/>
      <c r="G114" s="44" t="s">
        <v>40</v>
      </c>
      <c r="H114" s="50" t="s">
        <v>79</v>
      </c>
      <c r="I114" s="59" t="s">
        <v>15</v>
      </c>
      <c r="J114" s="22">
        <v>1.2090000000000001</v>
      </c>
      <c r="K114" s="12">
        <f t="shared" si="12"/>
        <v>-4.5000000000001705E-3</v>
      </c>
      <c r="L114" s="20">
        <v>0.8</v>
      </c>
      <c r="M114" s="28" t="s">
        <v>16</v>
      </c>
      <c r="N114" s="14" t="str">
        <f t="shared" si="23"/>
        <v>GUADAGNO</v>
      </c>
      <c r="O114" s="15">
        <f t="shared" si="14"/>
        <v>45.000000000001705</v>
      </c>
      <c r="P114" s="16">
        <f t="shared" si="15"/>
        <v>36.000000000001364</v>
      </c>
      <c r="Q114" s="24">
        <v>0.82</v>
      </c>
      <c r="R114" s="16">
        <f t="shared" si="16"/>
        <v>29.520000000001119</v>
      </c>
      <c r="S114" s="18">
        <f t="shared" si="21"/>
        <v>1720.0829999999992</v>
      </c>
      <c r="T114" s="9"/>
      <c r="U114" s="17">
        <f t="shared" si="17"/>
        <v>11720.082999999999</v>
      </c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17">
        <f t="shared" si="22"/>
        <v>13440.165999999997</v>
      </c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17">
        <f t="shared" si="18"/>
        <v>16880.331999999995</v>
      </c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17">
        <f t="shared" si="19"/>
        <v>20320.497999999996</v>
      </c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J114" s="17">
        <f t="shared" si="20"/>
        <v>27200.829999999991</v>
      </c>
    </row>
    <row r="115" spans="1:88" ht="19.5" customHeight="1" x14ac:dyDescent="0.25">
      <c r="A115" s="44"/>
      <c r="B115" s="44"/>
      <c r="C115" s="56">
        <v>44330</v>
      </c>
      <c r="D115" s="81">
        <v>1.2139</v>
      </c>
      <c r="E115" s="65"/>
      <c r="F115" s="65"/>
      <c r="G115" s="44" t="s">
        <v>105</v>
      </c>
      <c r="H115" s="50" t="s">
        <v>38</v>
      </c>
      <c r="I115" s="59" t="s">
        <v>15</v>
      </c>
      <c r="J115" s="22">
        <v>1.2149000000000001</v>
      </c>
      <c r="K115" s="12">
        <f t="shared" si="12"/>
        <v>-1.0000000000001119E-3</v>
      </c>
      <c r="L115" s="20">
        <v>0.6</v>
      </c>
      <c r="M115" s="28" t="s">
        <v>16</v>
      </c>
      <c r="N115" s="14" t="str">
        <f t="shared" si="23"/>
        <v>GUADAGNO</v>
      </c>
      <c r="O115" s="15">
        <f t="shared" si="14"/>
        <v>10.000000000001119</v>
      </c>
      <c r="P115" s="16">
        <f t="shared" si="15"/>
        <v>6.0000000000006715</v>
      </c>
      <c r="Q115" s="24">
        <v>0.68</v>
      </c>
      <c r="R115" s="16">
        <f t="shared" si="16"/>
        <v>4.0800000000004566</v>
      </c>
      <c r="S115" s="18">
        <f t="shared" si="21"/>
        <v>1724.1629999999996</v>
      </c>
      <c r="T115" s="9"/>
      <c r="U115" s="17">
        <f t="shared" si="17"/>
        <v>11724.163</v>
      </c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17">
        <f t="shared" si="22"/>
        <v>13448.325999999999</v>
      </c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17">
        <f t="shared" si="18"/>
        <v>16896.651999999998</v>
      </c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17">
        <f t="shared" si="19"/>
        <v>20344.977999999996</v>
      </c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J115" s="17">
        <f t="shared" si="20"/>
        <v>27241.629999999997</v>
      </c>
    </row>
    <row r="116" spans="1:88" ht="19.5" customHeight="1" x14ac:dyDescent="0.25">
      <c r="A116" s="44"/>
      <c r="B116" s="44"/>
      <c r="C116" s="56">
        <v>44330</v>
      </c>
      <c r="D116" s="81">
        <v>1.0976999999999999</v>
      </c>
      <c r="E116" s="65"/>
      <c r="F116" s="65"/>
      <c r="G116" s="44" t="s">
        <v>105</v>
      </c>
      <c r="H116" s="50" t="s">
        <v>99</v>
      </c>
      <c r="I116" s="59" t="s">
        <v>15</v>
      </c>
      <c r="J116" s="22">
        <v>1.0949</v>
      </c>
      <c r="K116" s="12">
        <f t="shared" si="12"/>
        <v>2.7999999999999137E-3</v>
      </c>
      <c r="L116" s="20">
        <v>0.8</v>
      </c>
      <c r="M116" s="28" t="s">
        <v>16</v>
      </c>
      <c r="N116" s="14" t="str">
        <f t="shared" si="23"/>
        <v>PERDO</v>
      </c>
      <c r="O116" s="15">
        <f t="shared" si="14"/>
        <v>-27.999999999999137</v>
      </c>
      <c r="P116" s="16">
        <f t="shared" si="15"/>
        <v>-22.399999999999309</v>
      </c>
      <c r="Q116" s="24">
        <v>0.91</v>
      </c>
      <c r="R116" s="16">
        <f t="shared" si="16"/>
        <v>-20.383999999999372</v>
      </c>
      <c r="S116" s="18">
        <f t="shared" si="21"/>
        <v>1703.7790000000002</v>
      </c>
      <c r="T116" s="9"/>
      <c r="U116" s="17">
        <f t="shared" si="17"/>
        <v>11703.779</v>
      </c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17">
        <f t="shared" si="22"/>
        <v>13407.558000000001</v>
      </c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17">
        <f t="shared" si="18"/>
        <v>16815.116000000002</v>
      </c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17">
        <f t="shared" si="19"/>
        <v>20222.673999999999</v>
      </c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J116" s="17">
        <f t="shared" si="20"/>
        <v>27037.79</v>
      </c>
    </row>
    <row r="117" spans="1:88" ht="19.5" customHeight="1" x14ac:dyDescent="0.25">
      <c r="A117" s="44"/>
      <c r="B117" s="44"/>
      <c r="C117" s="56">
        <v>44332</v>
      </c>
      <c r="D117" s="81">
        <v>0.90349999999999997</v>
      </c>
      <c r="E117" s="65"/>
      <c r="F117" s="65"/>
      <c r="G117" s="44" t="s">
        <v>40</v>
      </c>
      <c r="H117" s="50" t="s">
        <v>62</v>
      </c>
      <c r="I117" s="59" t="s">
        <v>15</v>
      </c>
      <c r="J117" s="22">
        <v>0.90349999999999997</v>
      </c>
      <c r="K117" s="12">
        <f t="shared" si="12"/>
        <v>0</v>
      </c>
      <c r="L117" s="20">
        <v>1</v>
      </c>
      <c r="M117" s="28" t="s">
        <v>16</v>
      </c>
      <c r="N117" s="14" t="str">
        <f t="shared" si="23"/>
        <v>ZERO</v>
      </c>
      <c r="O117" s="15">
        <f t="shared" si="14"/>
        <v>0</v>
      </c>
      <c r="P117" s="16">
        <f t="shared" si="15"/>
        <v>0</v>
      </c>
      <c r="Q117" s="24">
        <v>0</v>
      </c>
      <c r="R117" s="16">
        <f t="shared" si="16"/>
        <v>0</v>
      </c>
      <c r="S117" s="18">
        <f t="shared" si="21"/>
        <v>1703.7790000000002</v>
      </c>
      <c r="T117" s="9"/>
      <c r="U117" s="17">
        <f t="shared" si="17"/>
        <v>11703.779</v>
      </c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17">
        <f t="shared" si="22"/>
        <v>13407.558000000001</v>
      </c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17">
        <f t="shared" si="18"/>
        <v>16815.116000000002</v>
      </c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17">
        <f t="shared" si="19"/>
        <v>20222.673999999999</v>
      </c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J117" s="17">
        <f t="shared" si="20"/>
        <v>27037.79</v>
      </c>
    </row>
    <row r="118" spans="1:88" ht="19.5" customHeight="1" x14ac:dyDescent="0.25">
      <c r="A118" s="44"/>
      <c r="B118" s="44"/>
      <c r="C118" s="56">
        <v>44339</v>
      </c>
      <c r="D118" s="81">
        <v>0.84799999999999998</v>
      </c>
      <c r="E118" s="65"/>
      <c r="F118" s="65"/>
      <c r="G118" s="44" t="s">
        <v>40</v>
      </c>
      <c r="H118" s="50" t="s">
        <v>92</v>
      </c>
      <c r="I118" s="59" t="s">
        <v>15</v>
      </c>
      <c r="J118" s="22">
        <v>0.84099999999999997</v>
      </c>
      <c r="K118" s="12">
        <f t="shared" si="12"/>
        <v>7.0000000000000062E-3</v>
      </c>
      <c r="L118" s="20">
        <v>1</v>
      </c>
      <c r="M118" s="28" t="s">
        <v>16</v>
      </c>
      <c r="N118" s="14" t="str">
        <f t="shared" si="23"/>
        <v>PERDO</v>
      </c>
      <c r="O118" s="15">
        <f t="shared" si="14"/>
        <v>-70.000000000000057</v>
      </c>
      <c r="P118" s="16">
        <f t="shared" si="15"/>
        <v>-70.000000000000057</v>
      </c>
      <c r="Q118" s="24">
        <v>0.75</v>
      </c>
      <c r="R118" s="16">
        <f t="shared" si="16"/>
        <v>-52.500000000000043</v>
      </c>
      <c r="S118" s="18">
        <f t="shared" si="21"/>
        <v>1651.2790000000002</v>
      </c>
      <c r="T118" s="9"/>
      <c r="U118" s="17">
        <f t="shared" si="17"/>
        <v>11651.279</v>
      </c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17">
        <f t="shared" si="22"/>
        <v>13302.558000000001</v>
      </c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17">
        <f t="shared" si="18"/>
        <v>16605.116000000002</v>
      </c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17">
        <f t="shared" si="19"/>
        <v>19907.673999999999</v>
      </c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J118" s="17">
        <f t="shared" si="20"/>
        <v>26512.79</v>
      </c>
    </row>
    <row r="119" spans="1:88" ht="19.5" customHeight="1" x14ac:dyDescent="0.25">
      <c r="A119" s="44"/>
      <c r="B119" s="44"/>
      <c r="C119" s="56">
        <v>44341</v>
      </c>
      <c r="D119" s="81">
        <v>1.4139999999999999</v>
      </c>
      <c r="E119" s="65"/>
      <c r="F119" s="65"/>
      <c r="G119" s="44" t="s">
        <v>102</v>
      </c>
      <c r="H119" s="50" t="s">
        <v>34</v>
      </c>
      <c r="I119" s="63" t="s">
        <v>26</v>
      </c>
      <c r="J119" s="22">
        <v>1.413</v>
      </c>
      <c r="K119" s="12">
        <f t="shared" si="12"/>
        <v>9.9999999999988987E-4</v>
      </c>
      <c r="L119" s="20">
        <v>0.3</v>
      </c>
      <c r="M119" s="28" t="s">
        <v>16</v>
      </c>
      <c r="N119" s="14" t="str">
        <f t="shared" si="23"/>
        <v>GUADAGNO</v>
      </c>
      <c r="O119" s="15">
        <f t="shared" si="14"/>
        <v>9.9999999999988987</v>
      </c>
      <c r="P119" s="16">
        <f t="shared" si="15"/>
        <v>2.9999999999996696</v>
      </c>
      <c r="Q119" s="24">
        <v>0.81</v>
      </c>
      <c r="R119" s="16">
        <f t="shared" si="16"/>
        <v>2.4299999999997324</v>
      </c>
      <c r="S119" s="18">
        <f t="shared" si="21"/>
        <v>1653.7090000000001</v>
      </c>
      <c r="T119" s="9"/>
      <c r="U119" s="17">
        <f t="shared" si="17"/>
        <v>11653.709000000001</v>
      </c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17">
        <f t="shared" si="22"/>
        <v>13307.418</v>
      </c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17">
        <f t="shared" si="18"/>
        <v>16614.835999999999</v>
      </c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17">
        <f t="shared" si="19"/>
        <v>19922.254000000001</v>
      </c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J119" s="17">
        <f t="shared" si="20"/>
        <v>26537.09</v>
      </c>
    </row>
    <row r="120" spans="1:88" ht="19.5" customHeight="1" x14ac:dyDescent="0.25">
      <c r="A120" s="44"/>
      <c r="B120" s="44"/>
      <c r="C120" s="56">
        <v>44346</v>
      </c>
      <c r="D120" s="81">
        <v>0.64800000000000002</v>
      </c>
      <c r="E120" s="65"/>
      <c r="F120" s="65"/>
      <c r="G120" s="44" t="s">
        <v>102</v>
      </c>
      <c r="H120" s="50" t="s">
        <v>48</v>
      </c>
      <c r="I120" s="59" t="s">
        <v>26</v>
      </c>
      <c r="J120" s="22">
        <v>0.65239999999999998</v>
      </c>
      <c r="K120" s="12">
        <f t="shared" si="12"/>
        <v>-4.3999999999999595E-3</v>
      </c>
      <c r="L120" s="20">
        <v>1</v>
      </c>
      <c r="M120" s="28" t="s">
        <v>16</v>
      </c>
      <c r="N120" s="14" t="str">
        <f t="shared" si="23"/>
        <v>PERDO</v>
      </c>
      <c r="O120" s="15">
        <f t="shared" si="14"/>
        <v>-43.999999999999595</v>
      </c>
      <c r="P120" s="16">
        <f t="shared" si="15"/>
        <v>-43.999999999999595</v>
      </c>
      <c r="Q120" s="24">
        <v>0.81</v>
      </c>
      <c r="R120" s="16">
        <f t="shared" si="16"/>
        <v>-35.639999999999674</v>
      </c>
      <c r="S120" s="18">
        <f t="shared" si="21"/>
        <v>1618.0690000000004</v>
      </c>
      <c r="T120" s="9"/>
      <c r="U120" s="17">
        <f t="shared" si="17"/>
        <v>11618.069</v>
      </c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17">
        <f t="shared" si="22"/>
        <v>13236.138000000001</v>
      </c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17">
        <f t="shared" si="18"/>
        <v>16472.276000000002</v>
      </c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17">
        <f t="shared" si="19"/>
        <v>19708.414000000004</v>
      </c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J120" s="17">
        <f t="shared" si="20"/>
        <v>26180.690000000002</v>
      </c>
    </row>
    <row r="121" spans="1:88" ht="19.5" customHeight="1" x14ac:dyDescent="0.25">
      <c r="A121" s="44">
        <v>44340</v>
      </c>
      <c r="B121" s="44">
        <v>44341</v>
      </c>
      <c r="C121" s="56">
        <v>44349</v>
      </c>
      <c r="D121" s="81">
        <v>1.4165000000000001</v>
      </c>
      <c r="E121" s="67">
        <v>1.4254</v>
      </c>
      <c r="F121" s="67">
        <v>1.4038999999999999</v>
      </c>
      <c r="G121" s="44" t="s">
        <v>103</v>
      </c>
      <c r="H121" s="50" t="s">
        <v>34</v>
      </c>
      <c r="I121" s="59" t="s">
        <v>26</v>
      </c>
      <c r="J121" s="70">
        <v>1.4156</v>
      </c>
      <c r="K121" s="12">
        <f t="shared" si="12"/>
        <v>9.0000000000012292E-4</v>
      </c>
      <c r="L121" s="20">
        <v>0.3</v>
      </c>
      <c r="M121" s="28" t="s">
        <v>16</v>
      </c>
      <c r="N121" s="14" t="str">
        <f t="shared" si="23"/>
        <v>GUADAGNO</v>
      </c>
      <c r="O121" s="15">
        <f t="shared" si="14"/>
        <v>9.0000000000012292</v>
      </c>
      <c r="P121" s="16">
        <f t="shared" si="15"/>
        <v>2.7000000000003688</v>
      </c>
      <c r="Q121" s="24">
        <v>0.81</v>
      </c>
      <c r="R121" s="16">
        <f t="shared" si="16"/>
        <v>2.1870000000002987</v>
      </c>
      <c r="S121" s="18">
        <f t="shared" si="21"/>
        <v>1620.2560000000008</v>
      </c>
      <c r="T121" s="9"/>
      <c r="U121" s="17">
        <f t="shared" si="17"/>
        <v>11620.256000000001</v>
      </c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17">
        <f t="shared" si="22"/>
        <v>13240.512000000002</v>
      </c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17">
        <f t="shared" si="18"/>
        <v>16481.024000000005</v>
      </c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17">
        <f t="shared" si="19"/>
        <v>19721.536000000004</v>
      </c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J121" s="17">
        <f t="shared" si="20"/>
        <v>26202.560000000009</v>
      </c>
    </row>
    <row r="122" spans="1:88" ht="19.5" customHeight="1" x14ac:dyDescent="0.25">
      <c r="A122" s="44">
        <v>44359</v>
      </c>
      <c r="B122" s="44">
        <v>44361</v>
      </c>
      <c r="C122" s="56">
        <v>44364</v>
      </c>
      <c r="D122" s="81">
        <v>1.3294999999999999</v>
      </c>
      <c r="E122" s="67">
        <v>1.343</v>
      </c>
      <c r="F122" s="67">
        <v>1.3120000000000001</v>
      </c>
      <c r="G122" s="44" t="s">
        <v>40</v>
      </c>
      <c r="H122" s="50" t="s">
        <v>43</v>
      </c>
      <c r="I122" s="59" t="s">
        <v>26</v>
      </c>
      <c r="J122" s="70">
        <v>1.3120000000000001</v>
      </c>
      <c r="K122" s="12">
        <f t="shared" si="12"/>
        <v>1.7499999999999849E-2</v>
      </c>
      <c r="L122" s="20">
        <v>0.4</v>
      </c>
      <c r="M122" s="28" t="s">
        <v>16</v>
      </c>
      <c r="N122" s="14" t="str">
        <f t="shared" si="23"/>
        <v>GUADAGNO</v>
      </c>
      <c r="O122" s="15">
        <f t="shared" si="14"/>
        <v>174.99999999999849</v>
      </c>
      <c r="P122" s="16">
        <f t="shared" si="15"/>
        <v>69.999999999999403</v>
      </c>
      <c r="Q122" s="24">
        <v>0.96</v>
      </c>
      <c r="R122" s="16">
        <f t="shared" si="16"/>
        <v>67.19999999999942</v>
      </c>
      <c r="S122" s="18">
        <f t="shared" si="21"/>
        <v>1687.4560000000001</v>
      </c>
      <c r="T122" s="9"/>
      <c r="U122" s="17">
        <f t="shared" si="17"/>
        <v>11687.456</v>
      </c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17">
        <f t="shared" si="22"/>
        <v>13374.912</v>
      </c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17">
        <f t="shared" si="18"/>
        <v>16749.824000000001</v>
      </c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17">
        <f t="shared" si="19"/>
        <v>20124.736000000001</v>
      </c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J122" s="17">
        <f t="shared" si="20"/>
        <v>26874.560000000001</v>
      </c>
    </row>
    <row r="123" spans="1:88" ht="19.5" customHeight="1" x14ac:dyDescent="0.25">
      <c r="A123" s="44">
        <v>44359</v>
      </c>
      <c r="B123" s="44">
        <v>44361</v>
      </c>
      <c r="C123" s="56">
        <v>44364</v>
      </c>
      <c r="D123" s="81">
        <v>1.2130000000000001</v>
      </c>
      <c r="E123" s="67">
        <v>1.1995</v>
      </c>
      <c r="F123" s="67">
        <v>1.2344999999999999</v>
      </c>
      <c r="G123" s="44" t="s">
        <v>40</v>
      </c>
      <c r="H123" s="50" t="s">
        <v>38</v>
      </c>
      <c r="I123" s="59" t="s">
        <v>15</v>
      </c>
      <c r="J123" s="70">
        <v>1.2344999999999999</v>
      </c>
      <c r="K123" s="12">
        <f t="shared" si="12"/>
        <v>-2.1499999999999853E-2</v>
      </c>
      <c r="L123" s="20">
        <v>0.5</v>
      </c>
      <c r="M123" s="28" t="s">
        <v>16</v>
      </c>
      <c r="N123" s="14" t="str">
        <f t="shared" si="23"/>
        <v>GUADAGNO</v>
      </c>
      <c r="O123" s="15">
        <f t="shared" si="14"/>
        <v>214.99999999999852</v>
      </c>
      <c r="P123" s="16">
        <f t="shared" si="15"/>
        <v>107.49999999999926</v>
      </c>
      <c r="Q123" s="24">
        <v>0.67</v>
      </c>
      <c r="R123" s="16">
        <f t="shared" si="16"/>
        <v>72.024999999999508</v>
      </c>
      <c r="S123" s="18">
        <f t="shared" si="21"/>
        <v>1759.4809999999995</v>
      </c>
      <c r="T123" s="9"/>
      <c r="U123" s="17">
        <f t="shared" si="17"/>
        <v>11759.481</v>
      </c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17">
        <f t="shared" si="22"/>
        <v>13518.962</v>
      </c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17">
        <f t="shared" si="18"/>
        <v>17037.923999999999</v>
      </c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17">
        <f t="shared" si="19"/>
        <v>20556.885999999999</v>
      </c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J123" s="17">
        <f t="shared" si="20"/>
        <v>27594.809999999994</v>
      </c>
    </row>
    <row r="124" spans="1:88" ht="19.5" customHeight="1" x14ac:dyDescent="0.25">
      <c r="A124" s="44">
        <v>44359</v>
      </c>
      <c r="B124" s="44">
        <v>44361</v>
      </c>
      <c r="C124" s="56">
        <v>44364</v>
      </c>
      <c r="D124" s="81">
        <v>1.827</v>
      </c>
      <c r="E124" s="67">
        <v>1.8160000000000001</v>
      </c>
      <c r="F124" s="67">
        <v>1.8420000000000001</v>
      </c>
      <c r="G124" s="44" t="s">
        <v>40</v>
      </c>
      <c r="H124" s="50" t="s">
        <v>61</v>
      </c>
      <c r="I124" s="59" t="s">
        <v>15</v>
      </c>
      <c r="J124" s="70">
        <v>1.8420000000000001</v>
      </c>
      <c r="K124" s="12">
        <f t="shared" si="12"/>
        <v>-1.5000000000000124E-2</v>
      </c>
      <c r="L124" s="20">
        <v>0.7</v>
      </c>
      <c r="M124" s="28" t="s">
        <v>16</v>
      </c>
      <c r="N124" s="14" t="str">
        <f t="shared" si="23"/>
        <v>GUADAGNO</v>
      </c>
      <c r="O124" s="15">
        <f t="shared" si="14"/>
        <v>150.00000000000125</v>
      </c>
      <c r="P124" s="16">
        <f t="shared" si="15"/>
        <v>105.00000000000087</v>
      </c>
      <c r="Q124" s="24">
        <v>0.63</v>
      </c>
      <c r="R124" s="16">
        <f t="shared" si="16"/>
        <v>66.150000000000546</v>
      </c>
      <c r="S124" s="18">
        <f t="shared" si="21"/>
        <v>1825.6310000000001</v>
      </c>
      <c r="T124" s="9"/>
      <c r="U124" s="17">
        <f t="shared" si="17"/>
        <v>11825.630999999999</v>
      </c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17">
        <f t="shared" si="22"/>
        <v>13651.262000000001</v>
      </c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17">
        <f t="shared" si="18"/>
        <v>17302.524000000001</v>
      </c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17">
        <f t="shared" si="19"/>
        <v>20953.786</v>
      </c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J124" s="17">
        <f t="shared" si="20"/>
        <v>28256.31</v>
      </c>
    </row>
    <row r="125" spans="1:88" ht="19.5" customHeight="1" x14ac:dyDescent="0.25">
      <c r="A125" s="44">
        <v>44368</v>
      </c>
      <c r="B125" s="44">
        <v>44369</v>
      </c>
      <c r="C125" s="56">
        <v>44370</v>
      </c>
      <c r="D125" s="81">
        <v>0.86709999999999998</v>
      </c>
      <c r="E125" s="67">
        <v>0.85780000000000001</v>
      </c>
      <c r="F125" s="67">
        <v>0.87709999999999999</v>
      </c>
      <c r="G125" s="44" t="s">
        <v>102</v>
      </c>
      <c r="H125" s="50" t="s">
        <v>31</v>
      </c>
      <c r="I125" s="59" t="s">
        <v>15</v>
      </c>
      <c r="J125" s="70">
        <v>0.86729999999999996</v>
      </c>
      <c r="K125" s="12">
        <f t="shared" si="12"/>
        <v>-1.9999999999997797E-4</v>
      </c>
      <c r="L125" s="20">
        <v>0.4</v>
      </c>
      <c r="M125" s="28" t="s">
        <v>16</v>
      </c>
      <c r="N125" s="14" t="str">
        <f t="shared" si="23"/>
        <v>GUADAGNO</v>
      </c>
      <c r="O125" s="15">
        <f t="shared" si="14"/>
        <v>1.9999999999997797</v>
      </c>
      <c r="P125" s="16">
        <f t="shared" si="15"/>
        <v>0.79999999999991189</v>
      </c>
      <c r="Q125" s="24">
        <v>0.68</v>
      </c>
      <c r="R125" s="16">
        <f t="shared" si="16"/>
        <v>0.54399999999994009</v>
      </c>
      <c r="S125" s="18">
        <f t="shared" si="21"/>
        <v>1826.175</v>
      </c>
      <c r="T125" s="9"/>
      <c r="U125" s="17">
        <f t="shared" si="17"/>
        <v>11826.174999999999</v>
      </c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17">
        <f t="shared" si="22"/>
        <v>13652.35</v>
      </c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17">
        <f t="shared" si="18"/>
        <v>17304.7</v>
      </c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17">
        <f t="shared" si="19"/>
        <v>20957.05</v>
      </c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J125" s="17">
        <f t="shared" si="20"/>
        <v>28261.75</v>
      </c>
    </row>
    <row r="126" spans="1:88" ht="19.5" customHeight="1" x14ac:dyDescent="0.25">
      <c r="A126" s="44">
        <v>44368</v>
      </c>
      <c r="B126" s="44">
        <v>44369</v>
      </c>
      <c r="C126" s="56">
        <v>44370</v>
      </c>
      <c r="D126" s="81">
        <v>0.86299999999999999</v>
      </c>
      <c r="E126" s="67">
        <v>0.85780000000000001</v>
      </c>
      <c r="F126" s="67">
        <v>0.87380000000000002</v>
      </c>
      <c r="G126" s="44" t="s">
        <v>103</v>
      </c>
      <c r="H126" s="50" t="s">
        <v>31</v>
      </c>
      <c r="I126" s="59" t="s">
        <v>15</v>
      </c>
      <c r="J126" s="70">
        <v>0.86729999999999996</v>
      </c>
      <c r="K126" s="12">
        <f t="shared" si="12"/>
        <v>-4.2999999999999705E-3</v>
      </c>
      <c r="L126" s="20">
        <v>0.7</v>
      </c>
      <c r="M126" s="28" t="s">
        <v>16</v>
      </c>
      <c r="N126" s="14" t="str">
        <f t="shared" si="23"/>
        <v>GUADAGNO</v>
      </c>
      <c r="O126" s="15">
        <f t="shared" si="14"/>
        <v>42.999999999999702</v>
      </c>
      <c r="P126" s="16">
        <f t="shared" si="15"/>
        <v>30.099999999999788</v>
      </c>
      <c r="Q126" s="24">
        <v>0.68</v>
      </c>
      <c r="R126" s="16">
        <f t="shared" si="16"/>
        <v>20.467999999999858</v>
      </c>
      <c r="S126" s="18">
        <f t="shared" si="21"/>
        <v>1846.6429999999998</v>
      </c>
      <c r="T126" s="9"/>
      <c r="U126" s="17">
        <f t="shared" si="17"/>
        <v>11846.643</v>
      </c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17">
        <f t="shared" si="22"/>
        <v>13693.286</v>
      </c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17">
        <f t="shared" si="18"/>
        <v>17386.572</v>
      </c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17">
        <f t="shared" si="19"/>
        <v>21079.858</v>
      </c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J126" s="17">
        <f t="shared" si="20"/>
        <v>28466.429999999997</v>
      </c>
    </row>
    <row r="127" spans="1:88" ht="19.5" customHeight="1" x14ac:dyDescent="0.25">
      <c r="A127" s="44">
        <v>44376</v>
      </c>
      <c r="B127" s="44">
        <v>44376</v>
      </c>
      <c r="C127" s="56">
        <v>44376</v>
      </c>
      <c r="D127" s="81">
        <v>1.5770999999999999</v>
      </c>
      <c r="E127" s="67">
        <v>1.5681</v>
      </c>
      <c r="F127" s="67">
        <v>1.5892999999999999</v>
      </c>
      <c r="G127" s="44" t="s">
        <v>103</v>
      </c>
      <c r="H127" s="50" t="s">
        <v>41</v>
      </c>
      <c r="I127" s="59" t="s">
        <v>15</v>
      </c>
      <c r="J127" s="70">
        <v>1.5843</v>
      </c>
      <c r="K127" s="12">
        <f t="shared" si="12"/>
        <v>-7.2000000000000952E-3</v>
      </c>
      <c r="L127" s="20">
        <v>0.4</v>
      </c>
      <c r="M127" s="28" t="s">
        <v>16</v>
      </c>
      <c r="N127" s="14" t="str">
        <f t="shared" si="23"/>
        <v>GUADAGNO</v>
      </c>
      <c r="O127" s="15">
        <f t="shared" si="14"/>
        <v>72.000000000000952</v>
      </c>
      <c r="P127" s="16">
        <f t="shared" si="15"/>
        <v>28.800000000000381</v>
      </c>
      <c r="Q127" s="24">
        <v>0.63</v>
      </c>
      <c r="R127" s="16">
        <f t="shared" si="16"/>
        <v>18.14400000000024</v>
      </c>
      <c r="S127" s="18">
        <f t="shared" si="21"/>
        <v>1864.787</v>
      </c>
      <c r="T127" s="9"/>
      <c r="U127" s="17">
        <f t="shared" si="17"/>
        <v>11864.787</v>
      </c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17">
        <f t="shared" si="22"/>
        <v>13729.574000000001</v>
      </c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17">
        <f t="shared" si="18"/>
        <v>17459.148000000001</v>
      </c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17">
        <f t="shared" si="19"/>
        <v>21188.722000000002</v>
      </c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J127" s="17">
        <f t="shared" si="20"/>
        <v>28647.87</v>
      </c>
    </row>
    <row r="128" spans="1:88" ht="19.5" customHeight="1" x14ac:dyDescent="0.25">
      <c r="A128" s="44">
        <v>44376</v>
      </c>
      <c r="B128" s="44">
        <v>44376</v>
      </c>
      <c r="C128" s="56">
        <v>44377</v>
      </c>
      <c r="D128" s="81">
        <v>1.9762999999999999</v>
      </c>
      <c r="E128" s="67">
        <v>1.9575</v>
      </c>
      <c r="F128" s="67">
        <v>1.9971000000000001</v>
      </c>
      <c r="G128" s="44" t="s">
        <v>105</v>
      </c>
      <c r="H128" s="50" t="s">
        <v>63</v>
      </c>
      <c r="I128" s="59" t="s">
        <v>15</v>
      </c>
      <c r="J128" s="70">
        <v>1.9781</v>
      </c>
      <c r="K128" s="12">
        <f t="shared" si="12"/>
        <v>-1.8000000000000238E-3</v>
      </c>
      <c r="L128" s="20">
        <v>0.4</v>
      </c>
      <c r="M128" s="28" t="s">
        <v>16</v>
      </c>
      <c r="N128" s="14" t="str">
        <f t="shared" si="23"/>
        <v>GUADAGNO</v>
      </c>
      <c r="O128" s="15">
        <f t="shared" si="14"/>
        <v>18.000000000000238</v>
      </c>
      <c r="P128" s="16">
        <f t="shared" si="15"/>
        <v>7.2000000000000952</v>
      </c>
      <c r="Q128" s="24">
        <v>0.57999999999999996</v>
      </c>
      <c r="R128" s="16">
        <f t="shared" si="16"/>
        <v>4.1760000000000552</v>
      </c>
      <c r="S128" s="18">
        <f t="shared" si="21"/>
        <v>1868.9630000000002</v>
      </c>
      <c r="T128" s="9"/>
      <c r="U128" s="17">
        <f t="shared" si="17"/>
        <v>11868.963</v>
      </c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17">
        <f t="shared" si="22"/>
        <v>13737.925999999999</v>
      </c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17">
        <f t="shared" si="18"/>
        <v>17475.851999999999</v>
      </c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17">
        <f t="shared" si="19"/>
        <v>21213.778000000002</v>
      </c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J128" s="17">
        <f t="shared" si="20"/>
        <v>28689.63</v>
      </c>
    </row>
    <row r="129" spans="1:88" ht="19.5" customHeight="1" x14ac:dyDescent="0.25">
      <c r="A129" s="44">
        <v>44368</v>
      </c>
      <c r="B129" s="44">
        <v>44370</v>
      </c>
      <c r="C129" s="56">
        <v>44378</v>
      </c>
      <c r="D129" s="81">
        <v>0.75609999999999999</v>
      </c>
      <c r="E129" s="67">
        <v>0.76919999999999999</v>
      </c>
      <c r="F129" s="67">
        <v>0.74099999999999999</v>
      </c>
      <c r="G129" s="44" t="s">
        <v>103</v>
      </c>
      <c r="H129" s="50" t="s">
        <v>23</v>
      </c>
      <c r="I129" s="59" t="s">
        <v>26</v>
      </c>
      <c r="J129" s="70">
        <v>0.74829999999999997</v>
      </c>
      <c r="K129" s="12">
        <f t="shared" si="12"/>
        <v>7.8000000000000291E-3</v>
      </c>
      <c r="L129" s="20">
        <v>0.8</v>
      </c>
      <c r="M129" s="28" t="s">
        <v>16</v>
      </c>
      <c r="N129" s="14" t="str">
        <f t="shared" si="23"/>
        <v>GUADAGNO</v>
      </c>
      <c r="O129" s="15">
        <f t="shared" si="14"/>
        <v>78.000000000000284</v>
      </c>
      <c r="P129" s="16">
        <f t="shared" si="15"/>
        <v>62.400000000000233</v>
      </c>
      <c r="Q129" s="24">
        <v>0.84</v>
      </c>
      <c r="R129" s="16">
        <f t="shared" si="16"/>
        <v>52.416000000000196</v>
      </c>
      <c r="S129" s="18">
        <f t="shared" si="21"/>
        <v>1921.3790000000004</v>
      </c>
      <c r="T129" s="9"/>
      <c r="U129" s="17">
        <f t="shared" si="17"/>
        <v>11921.379000000001</v>
      </c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17">
        <f t="shared" si="22"/>
        <v>13842.758000000002</v>
      </c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17">
        <f t="shared" si="18"/>
        <v>17685.516000000003</v>
      </c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17">
        <f t="shared" si="19"/>
        <v>21528.274000000001</v>
      </c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J129" s="17">
        <f t="shared" si="20"/>
        <v>29213.790000000005</v>
      </c>
    </row>
    <row r="130" spans="1:88" ht="19.5" customHeight="1" x14ac:dyDescent="0.25">
      <c r="A130" s="44">
        <v>44374</v>
      </c>
      <c r="B130" s="44">
        <v>44375</v>
      </c>
      <c r="C130" s="56">
        <v>44381</v>
      </c>
      <c r="D130" s="81">
        <v>1.389</v>
      </c>
      <c r="E130" s="67">
        <v>1.4019999999999999</v>
      </c>
      <c r="F130" s="67">
        <v>1.3714999999999999</v>
      </c>
      <c r="G130" s="44" t="s">
        <v>40</v>
      </c>
      <c r="H130" s="50" t="s">
        <v>34</v>
      </c>
      <c r="I130" s="59" t="s">
        <v>26</v>
      </c>
      <c r="J130" s="70">
        <v>1.3832</v>
      </c>
      <c r="K130" s="12">
        <f t="shared" ref="K130:K197" si="24">D130-J130</f>
        <v>5.8000000000000274E-3</v>
      </c>
      <c r="L130" s="20">
        <v>0.5</v>
      </c>
      <c r="M130" s="28" t="s">
        <v>16</v>
      </c>
      <c r="N130" s="14" t="str">
        <f t="shared" ref="N130:N161" si="25">IF(K130&gt;0,IF(I130="SHORT","GUADAGNO","PERDO"),IF(K130&lt;0,IF(I130="SHORT","PERDO","GUADAGNO"),"ZERO"))</f>
        <v>GUADAGNO</v>
      </c>
      <c r="O130" s="15">
        <f t="shared" ref="O130:O197" si="26">IF(K130&gt;0,IF(N130="GUADAGNO",K130*10000,-K130*10000),IF(N130="GUADAGNO",-K130*10000,K130*10000))</f>
        <v>58.00000000000027</v>
      </c>
      <c r="P130" s="16">
        <f t="shared" ref="P130:P197" si="27">L130*O130</f>
        <v>29.000000000000135</v>
      </c>
      <c r="Q130" s="24">
        <v>0.84</v>
      </c>
      <c r="R130" s="16">
        <f t="shared" ref="R130:R197" si="28">Q130*P130</f>
        <v>24.360000000000113</v>
      </c>
      <c r="S130" s="18">
        <f t="shared" si="21"/>
        <v>1945.7390000000005</v>
      </c>
      <c r="T130" s="9"/>
      <c r="U130" s="17">
        <f t="shared" ref="U130:U193" si="29">(10000+S130)</f>
        <v>11945.739000000001</v>
      </c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17">
        <f t="shared" si="22"/>
        <v>13891.478000000001</v>
      </c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17">
        <f t="shared" ref="BC130:BC193" si="30">10000+(S130*4)</f>
        <v>17782.956000000002</v>
      </c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17">
        <f t="shared" ref="BT130:BT193" si="31">10000+(S130*6)</f>
        <v>21674.434000000001</v>
      </c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J130" s="17">
        <f t="shared" ref="CJ130:CJ193" si="32">10000+(S130*10)</f>
        <v>29457.390000000007</v>
      </c>
    </row>
    <row r="131" spans="1:88" ht="19.5" customHeight="1" x14ac:dyDescent="0.25">
      <c r="A131" s="44">
        <v>44374</v>
      </c>
      <c r="B131" s="44">
        <v>44375</v>
      </c>
      <c r="C131" s="56">
        <v>44381</v>
      </c>
      <c r="D131" s="81">
        <v>1.0734999999999999</v>
      </c>
      <c r="E131" s="67">
        <v>1.0694999999999999</v>
      </c>
      <c r="F131" s="67">
        <v>1.0805</v>
      </c>
      <c r="G131" s="44" t="s">
        <v>40</v>
      </c>
      <c r="H131" s="50" t="s">
        <v>51</v>
      </c>
      <c r="I131" s="59" t="s">
        <v>15</v>
      </c>
      <c r="J131" s="70">
        <v>1.0694999999999999</v>
      </c>
      <c r="K131" s="12">
        <f t="shared" si="24"/>
        <v>4.0000000000000036E-3</v>
      </c>
      <c r="L131" s="20">
        <v>0.2</v>
      </c>
      <c r="M131" s="28" t="s">
        <v>16</v>
      </c>
      <c r="N131" s="14" t="str">
        <f t="shared" si="25"/>
        <v>PERDO</v>
      </c>
      <c r="O131" s="15">
        <f t="shared" si="26"/>
        <v>-40.000000000000036</v>
      </c>
      <c r="P131" s="16">
        <f t="shared" si="27"/>
        <v>-8.0000000000000071</v>
      </c>
      <c r="Q131" s="24">
        <v>0.59</v>
      </c>
      <c r="R131" s="16">
        <f t="shared" si="28"/>
        <v>-4.7200000000000042</v>
      </c>
      <c r="S131" s="18">
        <f t="shared" ref="S131:S194" si="33">S130+R131</f>
        <v>1941.0190000000005</v>
      </c>
      <c r="T131" s="9"/>
      <c r="U131" s="17">
        <f t="shared" si="29"/>
        <v>11941.019</v>
      </c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17">
        <f t="shared" ref="AM131:AM194" si="34">10000+(S131*2)</f>
        <v>13882.038</v>
      </c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17">
        <f t="shared" si="30"/>
        <v>17764.076000000001</v>
      </c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17">
        <f t="shared" si="31"/>
        <v>21646.114000000001</v>
      </c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J131" s="17">
        <f t="shared" si="32"/>
        <v>29410.190000000006</v>
      </c>
    </row>
    <row r="132" spans="1:88" ht="18" customHeight="1" x14ac:dyDescent="0.25">
      <c r="A132" s="44">
        <v>44381</v>
      </c>
      <c r="B132" s="44">
        <v>44383</v>
      </c>
      <c r="C132" s="56">
        <v>44383</v>
      </c>
      <c r="D132" s="81">
        <v>1.2350000000000001</v>
      </c>
      <c r="E132" s="67">
        <v>1.2490000000000001</v>
      </c>
      <c r="F132" s="67">
        <v>1.216</v>
      </c>
      <c r="G132" s="44" t="s">
        <v>40</v>
      </c>
      <c r="H132" s="50" t="s">
        <v>38</v>
      </c>
      <c r="I132" s="59" t="s">
        <v>26</v>
      </c>
      <c r="J132" s="70">
        <v>1.2490000000000001</v>
      </c>
      <c r="K132" s="12">
        <f t="shared" si="24"/>
        <v>-1.4000000000000012E-2</v>
      </c>
      <c r="L132" s="20">
        <v>0.5</v>
      </c>
      <c r="M132" s="28" t="s">
        <v>16</v>
      </c>
      <c r="N132" s="14" t="str">
        <f t="shared" si="25"/>
        <v>PERDO</v>
      </c>
      <c r="O132" s="15">
        <f t="shared" si="26"/>
        <v>-140.00000000000011</v>
      </c>
      <c r="P132" s="16">
        <f t="shared" si="27"/>
        <v>-70.000000000000057</v>
      </c>
      <c r="Q132" s="24">
        <v>0.59</v>
      </c>
      <c r="R132" s="16">
        <f t="shared" si="28"/>
        <v>-41.300000000000033</v>
      </c>
      <c r="S132" s="18">
        <f t="shared" si="33"/>
        <v>1899.7190000000005</v>
      </c>
      <c r="T132" s="9"/>
      <c r="U132" s="17">
        <f t="shared" si="29"/>
        <v>11899.719000000001</v>
      </c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17">
        <f t="shared" si="34"/>
        <v>13799.438000000002</v>
      </c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17">
        <f t="shared" si="30"/>
        <v>17598.876000000004</v>
      </c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17">
        <f t="shared" si="31"/>
        <v>21398.314000000002</v>
      </c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J132" s="17">
        <f t="shared" si="32"/>
        <v>28997.190000000006</v>
      </c>
    </row>
    <row r="133" spans="1:88" ht="19.5" customHeight="1" x14ac:dyDescent="0.25">
      <c r="A133" s="44">
        <v>44383</v>
      </c>
      <c r="B133" s="44">
        <v>44383</v>
      </c>
      <c r="C133" s="56">
        <v>44384</v>
      </c>
      <c r="D133" s="81">
        <v>1.3843000000000001</v>
      </c>
      <c r="E133" s="67">
        <v>1.3915</v>
      </c>
      <c r="F133" s="67">
        <v>1.3751</v>
      </c>
      <c r="G133" s="44" t="s">
        <v>22</v>
      </c>
      <c r="H133" s="50" t="s">
        <v>34</v>
      </c>
      <c r="I133" s="59" t="s">
        <v>26</v>
      </c>
      <c r="J133" s="70">
        <v>1.3811</v>
      </c>
      <c r="K133" s="12">
        <f t="shared" si="24"/>
        <v>3.2000000000000917E-3</v>
      </c>
      <c r="L133" s="20">
        <v>0.8</v>
      </c>
      <c r="M133" s="28" t="s">
        <v>16</v>
      </c>
      <c r="N133" s="14" t="str">
        <f t="shared" si="25"/>
        <v>GUADAGNO</v>
      </c>
      <c r="O133" s="15">
        <f t="shared" si="26"/>
        <v>32.000000000000917</v>
      </c>
      <c r="P133" s="16">
        <f t="shared" si="27"/>
        <v>25.600000000000733</v>
      </c>
      <c r="Q133" s="24">
        <v>0.84</v>
      </c>
      <c r="R133" s="16">
        <f t="shared" si="28"/>
        <v>21.504000000000616</v>
      </c>
      <c r="S133" s="18">
        <f t="shared" si="33"/>
        <v>1921.2230000000011</v>
      </c>
      <c r="T133" s="9"/>
      <c r="U133" s="17">
        <f t="shared" si="29"/>
        <v>11921.223000000002</v>
      </c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17">
        <f t="shared" si="34"/>
        <v>13842.446000000002</v>
      </c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17">
        <f t="shared" si="30"/>
        <v>17684.892000000003</v>
      </c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17">
        <f t="shared" si="31"/>
        <v>21527.338000000007</v>
      </c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J133" s="17">
        <f t="shared" si="32"/>
        <v>29212.23000000001</v>
      </c>
    </row>
    <row r="134" spans="1:88" ht="19.5" customHeight="1" x14ac:dyDescent="0.25">
      <c r="A134" s="44">
        <v>44385</v>
      </c>
      <c r="B134" s="44">
        <v>44385</v>
      </c>
      <c r="C134" s="56">
        <v>44385</v>
      </c>
      <c r="D134" s="81">
        <v>1.0992999999999999</v>
      </c>
      <c r="E134" s="67">
        <v>1.107</v>
      </c>
      <c r="F134" s="67">
        <v>1.0920000000000001</v>
      </c>
      <c r="G134" s="44" t="s">
        <v>100</v>
      </c>
      <c r="H134" s="50" t="s">
        <v>14</v>
      </c>
      <c r="I134" s="59" t="s">
        <v>26</v>
      </c>
      <c r="J134" s="70">
        <v>1.0956999999999999</v>
      </c>
      <c r="K134" s="12">
        <f t="shared" si="24"/>
        <v>3.6000000000000476E-3</v>
      </c>
      <c r="L134" s="20">
        <v>0.8</v>
      </c>
      <c r="M134" s="28" t="s">
        <v>16</v>
      </c>
      <c r="N134" s="14" t="str">
        <f t="shared" si="25"/>
        <v>GUADAGNO</v>
      </c>
      <c r="O134" s="15">
        <f t="shared" si="26"/>
        <v>36.000000000000476</v>
      </c>
      <c r="P134" s="16">
        <f t="shared" si="27"/>
        <v>28.800000000000381</v>
      </c>
      <c r="Q134" s="24">
        <v>0.76</v>
      </c>
      <c r="R134" s="16">
        <f t="shared" si="28"/>
        <v>21.888000000000289</v>
      </c>
      <c r="S134" s="18">
        <f t="shared" si="33"/>
        <v>1943.1110000000015</v>
      </c>
      <c r="T134" s="9"/>
      <c r="U134" s="17">
        <f t="shared" si="29"/>
        <v>11943.111000000001</v>
      </c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17">
        <f t="shared" si="34"/>
        <v>13886.222000000003</v>
      </c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17">
        <f t="shared" si="30"/>
        <v>17772.444000000007</v>
      </c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17">
        <f t="shared" si="31"/>
        <v>21658.666000000008</v>
      </c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J134" s="17">
        <f t="shared" si="32"/>
        <v>29431.110000000015</v>
      </c>
    </row>
    <row r="135" spans="1:88" ht="19.5" customHeight="1" x14ac:dyDescent="0.25">
      <c r="A135" s="44">
        <v>44385</v>
      </c>
      <c r="B135" s="44">
        <v>44385</v>
      </c>
      <c r="C135" s="56">
        <v>44386</v>
      </c>
      <c r="D135" s="81">
        <v>1.2526999999999999</v>
      </c>
      <c r="E135" s="67">
        <v>1.2377</v>
      </c>
      <c r="F135" s="67">
        <v>1.2686999999999999</v>
      </c>
      <c r="G135" s="44" t="s">
        <v>105</v>
      </c>
      <c r="H135" s="50" t="s">
        <v>38</v>
      </c>
      <c r="I135" s="59" t="s">
        <v>15</v>
      </c>
      <c r="J135" s="70">
        <v>1.2494000000000001</v>
      </c>
      <c r="K135" s="12">
        <f t="shared" si="24"/>
        <v>3.2999999999998586E-3</v>
      </c>
      <c r="L135" s="20">
        <v>0.5</v>
      </c>
      <c r="M135" s="28" t="s">
        <v>16</v>
      </c>
      <c r="N135" s="14" t="str">
        <f t="shared" si="25"/>
        <v>PERDO</v>
      </c>
      <c r="O135" s="15">
        <f t="shared" si="26"/>
        <v>-32.999999999998586</v>
      </c>
      <c r="P135" s="16">
        <f t="shared" si="27"/>
        <v>-16.499999999999293</v>
      </c>
      <c r="Q135" s="24">
        <v>0.67</v>
      </c>
      <c r="R135" s="16">
        <f t="shared" si="28"/>
        <v>-11.054999999999527</v>
      </c>
      <c r="S135" s="18">
        <f t="shared" si="33"/>
        <v>1932.0560000000019</v>
      </c>
      <c r="T135" s="9"/>
      <c r="U135" s="17">
        <f t="shared" si="29"/>
        <v>11932.056000000002</v>
      </c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17">
        <f t="shared" si="34"/>
        <v>13864.112000000005</v>
      </c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17">
        <f t="shared" si="30"/>
        <v>17728.224000000009</v>
      </c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17">
        <f t="shared" si="31"/>
        <v>21592.33600000001</v>
      </c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J135" s="17">
        <f t="shared" si="32"/>
        <v>29320.560000000019</v>
      </c>
    </row>
    <row r="136" spans="1:88" ht="19.5" customHeight="1" x14ac:dyDescent="0.25">
      <c r="A136" s="44">
        <v>44374</v>
      </c>
      <c r="B136" s="44">
        <v>44405</v>
      </c>
      <c r="C136" s="56">
        <v>44388</v>
      </c>
      <c r="D136" s="81">
        <v>1.3214999999999999</v>
      </c>
      <c r="E136" s="67">
        <v>1.3294999999999999</v>
      </c>
      <c r="F136" s="67">
        <v>1.3055000000000001</v>
      </c>
      <c r="G136" s="44" t="s">
        <v>40</v>
      </c>
      <c r="H136" s="50" t="s">
        <v>43</v>
      </c>
      <c r="I136" s="59" t="s">
        <v>26</v>
      </c>
      <c r="J136" s="70">
        <v>1.3055000000000001</v>
      </c>
      <c r="K136" s="12">
        <f t="shared" si="24"/>
        <v>1.5999999999999792E-2</v>
      </c>
      <c r="L136" s="20">
        <v>0.8</v>
      </c>
      <c r="M136" s="28" t="s">
        <v>16</v>
      </c>
      <c r="N136" s="14" t="str">
        <f t="shared" si="25"/>
        <v>GUADAGNO</v>
      </c>
      <c r="O136" s="15">
        <f t="shared" si="26"/>
        <v>159.99999999999793</v>
      </c>
      <c r="P136" s="16">
        <f t="shared" si="27"/>
        <v>127.99999999999835</v>
      </c>
      <c r="Q136" s="24">
        <v>0.92</v>
      </c>
      <c r="R136" s="16">
        <f t="shared" si="28"/>
        <v>117.75999999999848</v>
      </c>
      <c r="S136" s="18">
        <f t="shared" si="33"/>
        <v>2049.8160000000003</v>
      </c>
      <c r="T136" s="9"/>
      <c r="U136" s="17">
        <f t="shared" si="29"/>
        <v>12049.816000000001</v>
      </c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17">
        <f t="shared" si="34"/>
        <v>14099.632000000001</v>
      </c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17">
        <f t="shared" si="30"/>
        <v>18199.264000000003</v>
      </c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17">
        <f t="shared" si="31"/>
        <v>22298.896000000001</v>
      </c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J136" s="17">
        <f t="shared" si="32"/>
        <v>30498.160000000003</v>
      </c>
    </row>
    <row r="137" spans="1:88" ht="19.5" customHeight="1" x14ac:dyDescent="0.25">
      <c r="A137" s="44">
        <v>44381</v>
      </c>
      <c r="B137" s="44">
        <v>44382</v>
      </c>
      <c r="C137" s="56">
        <v>44388</v>
      </c>
      <c r="D137" s="81">
        <v>1.0945</v>
      </c>
      <c r="E137" s="67">
        <v>1.099</v>
      </c>
      <c r="F137" s="67">
        <v>1.087</v>
      </c>
      <c r="G137" s="44" t="s">
        <v>40</v>
      </c>
      <c r="H137" s="50" t="s">
        <v>99</v>
      </c>
      <c r="I137" s="59" t="s">
        <v>26</v>
      </c>
      <c r="J137" s="70">
        <v>1.087</v>
      </c>
      <c r="K137" s="12">
        <f t="shared" si="24"/>
        <v>7.5000000000000622E-3</v>
      </c>
      <c r="L137" s="20">
        <v>0.6</v>
      </c>
      <c r="M137" s="28" t="s">
        <v>16</v>
      </c>
      <c r="N137" s="14" t="str">
        <f t="shared" si="25"/>
        <v>GUADAGNO</v>
      </c>
      <c r="O137" s="15">
        <f t="shared" si="26"/>
        <v>75.000000000000625</v>
      </c>
      <c r="P137" s="16">
        <f t="shared" si="27"/>
        <v>45.000000000000377</v>
      </c>
      <c r="Q137" s="24">
        <v>0.92</v>
      </c>
      <c r="R137" s="16">
        <f t="shared" si="28"/>
        <v>41.400000000000347</v>
      </c>
      <c r="S137" s="18">
        <f t="shared" si="33"/>
        <v>2091.2160000000008</v>
      </c>
      <c r="T137" s="9"/>
      <c r="U137" s="17">
        <f t="shared" si="29"/>
        <v>12091.216</v>
      </c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17">
        <f t="shared" si="34"/>
        <v>14182.432000000001</v>
      </c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17">
        <f t="shared" si="30"/>
        <v>18364.864000000001</v>
      </c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17">
        <f t="shared" si="31"/>
        <v>22547.296000000006</v>
      </c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J137" s="17">
        <f t="shared" si="32"/>
        <v>30912.160000000007</v>
      </c>
    </row>
    <row r="138" spans="1:88" ht="19.5" customHeight="1" x14ac:dyDescent="0.25">
      <c r="A138" s="44">
        <v>44385</v>
      </c>
      <c r="B138" s="44">
        <v>44385</v>
      </c>
      <c r="C138" s="56">
        <v>44396</v>
      </c>
      <c r="D138" s="81">
        <v>0.81510000000000005</v>
      </c>
      <c r="E138" s="67">
        <v>0.83379999999999999</v>
      </c>
      <c r="F138" s="67">
        <v>0.79630000000000001</v>
      </c>
      <c r="G138" s="44" t="s">
        <v>102</v>
      </c>
      <c r="H138" s="50" t="s">
        <v>92</v>
      </c>
      <c r="I138" s="59" t="s">
        <v>26</v>
      </c>
      <c r="J138" s="70">
        <v>0.80669999999999997</v>
      </c>
      <c r="K138" s="12">
        <f t="shared" si="24"/>
        <v>8.4000000000000741E-3</v>
      </c>
      <c r="L138" s="20">
        <v>0.3</v>
      </c>
      <c r="M138" s="28" t="s">
        <v>16</v>
      </c>
      <c r="N138" s="14" t="str">
        <f t="shared" si="25"/>
        <v>GUADAGNO</v>
      </c>
      <c r="O138" s="15">
        <f t="shared" si="26"/>
        <v>84.000000000000739</v>
      </c>
      <c r="P138" s="16">
        <f t="shared" si="27"/>
        <v>25.20000000000022</v>
      </c>
      <c r="Q138" s="24">
        <v>0.77</v>
      </c>
      <c r="R138" s="16">
        <f t="shared" si="28"/>
        <v>19.40400000000017</v>
      </c>
      <c r="S138" s="18">
        <f t="shared" si="33"/>
        <v>2110.6200000000008</v>
      </c>
      <c r="T138" s="9"/>
      <c r="U138" s="17">
        <f t="shared" si="29"/>
        <v>12110.62</v>
      </c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17">
        <f t="shared" si="34"/>
        <v>14221.240000000002</v>
      </c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17">
        <f t="shared" si="30"/>
        <v>18442.480000000003</v>
      </c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17">
        <f t="shared" si="31"/>
        <v>22663.720000000005</v>
      </c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J138" s="17">
        <f t="shared" si="32"/>
        <v>31106.200000000008</v>
      </c>
    </row>
    <row r="139" spans="1:88" ht="19.5" customHeight="1" x14ac:dyDescent="0.25">
      <c r="A139" s="44">
        <v>44385</v>
      </c>
      <c r="B139" s="44">
        <v>44385</v>
      </c>
      <c r="C139" s="56">
        <v>44396</v>
      </c>
      <c r="D139" s="81">
        <v>0.81510000000000005</v>
      </c>
      <c r="E139" s="67">
        <v>0.83379999999999999</v>
      </c>
      <c r="F139" s="67">
        <v>0.79630000000000001</v>
      </c>
      <c r="G139" s="44" t="s">
        <v>103</v>
      </c>
      <c r="H139" s="50" t="s">
        <v>92</v>
      </c>
      <c r="I139" s="59" t="s">
        <v>26</v>
      </c>
      <c r="J139" s="70">
        <v>0.80359999999999998</v>
      </c>
      <c r="K139" s="12">
        <f t="shared" si="24"/>
        <v>1.1500000000000066E-2</v>
      </c>
      <c r="L139" s="20">
        <v>0.3</v>
      </c>
      <c r="M139" s="28" t="s">
        <v>16</v>
      </c>
      <c r="N139" s="14" t="str">
        <f t="shared" si="25"/>
        <v>GUADAGNO</v>
      </c>
      <c r="O139" s="15">
        <f t="shared" si="26"/>
        <v>115.00000000000065</v>
      </c>
      <c r="P139" s="16">
        <f t="shared" si="27"/>
        <v>34.500000000000192</v>
      </c>
      <c r="Q139" s="24">
        <v>0.77</v>
      </c>
      <c r="R139" s="16">
        <f t="shared" si="28"/>
        <v>26.565000000000147</v>
      </c>
      <c r="S139" s="18">
        <f t="shared" si="33"/>
        <v>2137.1850000000009</v>
      </c>
      <c r="T139" s="9"/>
      <c r="U139" s="17">
        <f t="shared" si="29"/>
        <v>12137.185000000001</v>
      </c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17">
        <f t="shared" si="34"/>
        <v>14274.370000000003</v>
      </c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17">
        <f t="shared" si="30"/>
        <v>18548.740000000005</v>
      </c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17">
        <f t="shared" si="31"/>
        <v>22823.110000000004</v>
      </c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J139" s="17">
        <f t="shared" si="32"/>
        <v>31371.850000000009</v>
      </c>
    </row>
    <row r="140" spans="1:88" ht="19.5" customHeight="1" x14ac:dyDescent="0.25">
      <c r="A140" s="44">
        <v>44388</v>
      </c>
      <c r="B140" s="44">
        <v>44389</v>
      </c>
      <c r="C140" s="56">
        <v>44396</v>
      </c>
      <c r="D140" s="81">
        <v>1.3049999999999999</v>
      </c>
      <c r="E140" s="67">
        <v>1.2949999999999999</v>
      </c>
      <c r="F140" s="67">
        <v>1.3214999999999999</v>
      </c>
      <c r="G140" s="44" t="s">
        <v>40</v>
      </c>
      <c r="H140" s="50" t="s">
        <v>43</v>
      </c>
      <c r="I140" s="59" t="s">
        <v>15</v>
      </c>
      <c r="J140" s="70">
        <v>1.2949999999999999</v>
      </c>
      <c r="K140" s="12">
        <f t="shared" si="24"/>
        <v>1.0000000000000009E-2</v>
      </c>
      <c r="L140" s="20">
        <v>0.7</v>
      </c>
      <c r="M140" s="28" t="s">
        <v>16</v>
      </c>
      <c r="N140" s="14" t="str">
        <f t="shared" si="25"/>
        <v>PERDO</v>
      </c>
      <c r="O140" s="15">
        <f t="shared" si="26"/>
        <v>-100.00000000000009</v>
      </c>
      <c r="P140" s="16">
        <f t="shared" si="27"/>
        <v>-70.000000000000057</v>
      </c>
      <c r="Q140" s="24">
        <v>0.77</v>
      </c>
      <c r="R140" s="16">
        <f t="shared" si="28"/>
        <v>-53.900000000000048</v>
      </c>
      <c r="S140" s="18">
        <f t="shared" si="33"/>
        <v>2083.2850000000008</v>
      </c>
      <c r="T140" s="9"/>
      <c r="U140" s="17">
        <f t="shared" si="29"/>
        <v>12083.285</v>
      </c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17">
        <f t="shared" si="34"/>
        <v>14166.570000000002</v>
      </c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17">
        <f t="shared" si="30"/>
        <v>18333.140000000003</v>
      </c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17">
        <f t="shared" si="31"/>
        <v>22499.710000000006</v>
      </c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J140" s="17">
        <f t="shared" si="32"/>
        <v>30832.850000000006</v>
      </c>
    </row>
    <row r="141" spans="1:88" ht="19.5" customHeight="1" x14ac:dyDescent="0.25">
      <c r="A141" s="44">
        <v>44388</v>
      </c>
      <c r="B141" s="44">
        <v>44389</v>
      </c>
      <c r="C141" s="56">
        <v>44396</v>
      </c>
      <c r="D141" s="81">
        <v>0.9335</v>
      </c>
      <c r="E141" s="67">
        <v>0.93899999999999995</v>
      </c>
      <c r="F141" s="67">
        <v>0.92500000000000004</v>
      </c>
      <c r="G141" s="44" t="s">
        <v>40</v>
      </c>
      <c r="H141" s="50" t="s">
        <v>25</v>
      </c>
      <c r="I141" s="59" t="s">
        <v>26</v>
      </c>
      <c r="J141" s="70">
        <v>0.93899999999999995</v>
      </c>
      <c r="K141" s="12">
        <f t="shared" si="24"/>
        <v>-5.4999999999999494E-3</v>
      </c>
      <c r="L141" s="20">
        <v>1.3</v>
      </c>
      <c r="M141" s="28" t="s">
        <v>16</v>
      </c>
      <c r="N141" s="14" t="str">
        <f t="shared" si="25"/>
        <v>PERDO</v>
      </c>
      <c r="O141" s="15">
        <f t="shared" si="26"/>
        <v>-54.999999999999496</v>
      </c>
      <c r="P141" s="16">
        <f t="shared" si="27"/>
        <v>-71.499999999999346</v>
      </c>
      <c r="Q141" s="24">
        <v>0.66</v>
      </c>
      <c r="R141" s="16">
        <f t="shared" si="28"/>
        <v>-47.189999999999571</v>
      </c>
      <c r="S141" s="18">
        <f t="shared" si="33"/>
        <v>2036.0950000000012</v>
      </c>
      <c r="T141" s="9"/>
      <c r="U141" s="17">
        <f t="shared" si="29"/>
        <v>12036.095000000001</v>
      </c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17">
        <f t="shared" si="34"/>
        <v>14072.190000000002</v>
      </c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17">
        <f t="shared" si="30"/>
        <v>18144.380000000005</v>
      </c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17">
        <f t="shared" si="31"/>
        <v>22216.570000000007</v>
      </c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J141" s="17">
        <f t="shared" si="32"/>
        <v>30360.950000000012</v>
      </c>
    </row>
    <row r="142" spans="1:88" ht="19.5" customHeight="1" x14ac:dyDescent="0.25">
      <c r="A142" s="44">
        <v>44388</v>
      </c>
      <c r="B142" s="44">
        <v>44389</v>
      </c>
      <c r="C142" s="56">
        <v>44396</v>
      </c>
      <c r="D142" s="81">
        <v>1.099</v>
      </c>
      <c r="E142" s="67">
        <v>1.091</v>
      </c>
      <c r="F142" s="67">
        <v>1.115</v>
      </c>
      <c r="G142" s="44" t="s">
        <v>40</v>
      </c>
      <c r="H142" s="50" t="s">
        <v>14</v>
      </c>
      <c r="I142" s="59" t="s">
        <v>15</v>
      </c>
      <c r="J142" s="70">
        <v>1.091</v>
      </c>
      <c r="K142" s="12">
        <f t="shared" si="24"/>
        <v>8.0000000000000071E-3</v>
      </c>
      <c r="L142" s="20">
        <v>0.8</v>
      </c>
      <c r="M142" s="28" t="s">
        <v>16</v>
      </c>
      <c r="N142" s="14" t="str">
        <f t="shared" si="25"/>
        <v>PERDO</v>
      </c>
      <c r="O142" s="15">
        <f t="shared" si="26"/>
        <v>-80.000000000000071</v>
      </c>
      <c r="P142" s="16">
        <f t="shared" si="27"/>
        <v>-64.000000000000057</v>
      </c>
      <c r="Q142" s="24">
        <v>0.77</v>
      </c>
      <c r="R142" s="16">
        <f t="shared" si="28"/>
        <v>-49.280000000000044</v>
      </c>
      <c r="S142" s="18">
        <f t="shared" si="33"/>
        <v>1986.8150000000012</v>
      </c>
      <c r="T142" s="9"/>
      <c r="U142" s="17">
        <f t="shared" si="29"/>
        <v>11986.815000000001</v>
      </c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17">
        <f t="shared" si="34"/>
        <v>13973.630000000003</v>
      </c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17">
        <f t="shared" si="30"/>
        <v>17947.260000000006</v>
      </c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17">
        <f t="shared" si="31"/>
        <v>21920.890000000007</v>
      </c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J142" s="17">
        <f t="shared" si="32"/>
        <v>29868.150000000012</v>
      </c>
    </row>
    <row r="143" spans="1:88" ht="19.5" customHeight="1" x14ac:dyDescent="0.25">
      <c r="A143" s="44">
        <v>44393</v>
      </c>
      <c r="B143" s="44">
        <v>44393</v>
      </c>
      <c r="C143" s="56">
        <v>44396</v>
      </c>
      <c r="D143" s="81">
        <v>1.2588999999999999</v>
      </c>
      <c r="E143" s="67">
        <v>1.2430000000000001</v>
      </c>
      <c r="F143" s="67">
        <v>1.2825</v>
      </c>
      <c r="G143" s="44" t="s">
        <v>102</v>
      </c>
      <c r="H143" s="50" t="s">
        <v>38</v>
      </c>
      <c r="I143" s="59" t="s">
        <v>15</v>
      </c>
      <c r="J143" s="70">
        <v>1.2643</v>
      </c>
      <c r="K143" s="12">
        <f t="shared" si="24"/>
        <v>-5.4000000000000714E-3</v>
      </c>
      <c r="L143" s="20">
        <v>0.5</v>
      </c>
      <c r="M143" s="28" t="s">
        <v>16</v>
      </c>
      <c r="N143" s="14" t="str">
        <f t="shared" si="25"/>
        <v>GUADAGNO</v>
      </c>
      <c r="O143" s="15">
        <f t="shared" si="26"/>
        <v>54.000000000000711</v>
      </c>
      <c r="P143" s="16">
        <f t="shared" si="27"/>
        <v>27.000000000000355</v>
      </c>
      <c r="Q143" s="24">
        <v>0.66</v>
      </c>
      <c r="R143" s="16">
        <f t="shared" si="28"/>
        <v>17.820000000000235</v>
      </c>
      <c r="S143" s="18">
        <f t="shared" si="33"/>
        <v>2004.6350000000014</v>
      </c>
      <c r="T143" s="9"/>
      <c r="U143" s="17">
        <f t="shared" si="29"/>
        <v>12004.635000000002</v>
      </c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17">
        <f t="shared" si="34"/>
        <v>14009.270000000002</v>
      </c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17">
        <f t="shared" si="30"/>
        <v>18018.540000000005</v>
      </c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17">
        <f t="shared" si="31"/>
        <v>22027.810000000009</v>
      </c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J143" s="17">
        <f t="shared" si="32"/>
        <v>30046.350000000013</v>
      </c>
    </row>
    <row r="144" spans="1:88" ht="19.5" customHeight="1" x14ac:dyDescent="0.25">
      <c r="A144" s="44">
        <v>44393</v>
      </c>
      <c r="B144" s="44">
        <v>44396</v>
      </c>
      <c r="C144" s="56">
        <v>44396</v>
      </c>
      <c r="D144" s="81">
        <v>1.2588999999999999</v>
      </c>
      <c r="E144" s="67">
        <v>1.2430000000000001</v>
      </c>
      <c r="F144" s="67">
        <v>1.2825</v>
      </c>
      <c r="G144" s="44" t="s">
        <v>103</v>
      </c>
      <c r="H144" s="50" t="s">
        <v>38</v>
      </c>
      <c r="I144" s="59" t="s">
        <v>15</v>
      </c>
      <c r="J144" s="70">
        <v>1.2734000000000001</v>
      </c>
      <c r="K144" s="12">
        <f t="shared" si="24"/>
        <v>-1.4500000000000179E-2</v>
      </c>
      <c r="L144" s="20">
        <v>0.5</v>
      </c>
      <c r="M144" s="28" t="s">
        <v>16</v>
      </c>
      <c r="N144" s="14" t="str">
        <f t="shared" si="25"/>
        <v>GUADAGNO</v>
      </c>
      <c r="O144" s="15">
        <f t="shared" si="26"/>
        <v>145.00000000000179</v>
      </c>
      <c r="P144" s="16">
        <f t="shared" si="27"/>
        <v>72.500000000000895</v>
      </c>
      <c r="Q144" s="24">
        <v>0.66</v>
      </c>
      <c r="R144" s="16">
        <f t="shared" si="28"/>
        <v>47.850000000000591</v>
      </c>
      <c r="S144" s="18">
        <f t="shared" si="33"/>
        <v>2052.4850000000019</v>
      </c>
      <c r="T144" s="9"/>
      <c r="U144" s="17">
        <f t="shared" si="29"/>
        <v>12052.485000000002</v>
      </c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17">
        <f t="shared" si="34"/>
        <v>14104.970000000005</v>
      </c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17">
        <f t="shared" si="30"/>
        <v>18209.94000000001</v>
      </c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17">
        <f t="shared" si="31"/>
        <v>22314.910000000011</v>
      </c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J144" s="17">
        <f t="shared" si="32"/>
        <v>30524.85000000002</v>
      </c>
    </row>
    <row r="145" spans="1:88" ht="19.5" customHeight="1" x14ac:dyDescent="0.25">
      <c r="A145" s="44">
        <v>44398</v>
      </c>
      <c r="B145" s="44">
        <v>44398</v>
      </c>
      <c r="C145" s="56">
        <v>44399</v>
      </c>
      <c r="D145" s="81">
        <v>1.3012999999999999</v>
      </c>
      <c r="E145" s="67">
        <v>1.3076000000000001</v>
      </c>
      <c r="F145" s="67" t="s">
        <v>107</v>
      </c>
      <c r="G145" s="44" t="s">
        <v>105</v>
      </c>
      <c r="H145" s="50" t="s">
        <v>43</v>
      </c>
      <c r="I145" s="59" t="s">
        <v>26</v>
      </c>
      <c r="J145" s="70">
        <v>1.296</v>
      </c>
      <c r="K145" s="12">
        <f t="shared" si="24"/>
        <v>5.2999999999998604E-3</v>
      </c>
      <c r="L145" s="20">
        <v>0.5</v>
      </c>
      <c r="M145" s="28" t="s">
        <v>16</v>
      </c>
      <c r="N145" s="14" t="str">
        <f t="shared" si="25"/>
        <v>GUADAGNO</v>
      </c>
      <c r="O145" s="15">
        <f t="shared" si="26"/>
        <v>52.999999999998607</v>
      </c>
      <c r="P145" s="16">
        <f t="shared" si="27"/>
        <v>26.499999999999304</v>
      </c>
      <c r="Q145" s="24">
        <v>0.77</v>
      </c>
      <c r="R145" s="16">
        <f t="shared" si="28"/>
        <v>20.404999999999465</v>
      </c>
      <c r="S145" s="18">
        <f t="shared" si="33"/>
        <v>2072.8900000000012</v>
      </c>
      <c r="T145" s="9"/>
      <c r="U145" s="17">
        <f t="shared" si="29"/>
        <v>12072.890000000001</v>
      </c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17">
        <f t="shared" si="34"/>
        <v>14145.780000000002</v>
      </c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17">
        <f t="shared" si="30"/>
        <v>18291.560000000005</v>
      </c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17">
        <f t="shared" si="31"/>
        <v>22437.340000000007</v>
      </c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J145" s="17">
        <f t="shared" si="32"/>
        <v>30728.900000000012</v>
      </c>
    </row>
    <row r="146" spans="1:88" ht="19.5" customHeight="1" x14ac:dyDescent="0.25">
      <c r="A146" s="44">
        <v>44396</v>
      </c>
      <c r="B146" s="44">
        <v>44396</v>
      </c>
      <c r="C146" s="56">
        <v>44403</v>
      </c>
      <c r="D146" s="81">
        <v>0.91700000000000004</v>
      </c>
      <c r="E146" s="67">
        <v>0.91149999999999998</v>
      </c>
      <c r="F146" s="67">
        <v>0.92700000000000005</v>
      </c>
      <c r="G146" s="44" t="s">
        <v>40</v>
      </c>
      <c r="H146" s="50" t="s">
        <v>62</v>
      </c>
      <c r="I146" s="59" t="s">
        <v>15</v>
      </c>
      <c r="J146" s="70">
        <v>0.91749999999999998</v>
      </c>
      <c r="K146" s="12">
        <f t="shared" si="24"/>
        <v>-4.9999999999994493E-4</v>
      </c>
      <c r="L146" s="20">
        <v>1</v>
      </c>
      <c r="M146" s="28" t="s">
        <v>16</v>
      </c>
      <c r="N146" s="14" t="str">
        <f t="shared" si="25"/>
        <v>GUADAGNO</v>
      </c>
      <c r="O146" s="15">
        <f t="shared" si="26"/>
        <v>4.9999999999994493</v>
      </c>
      <c r="P146" s="16">
        <f t="shared" si="27"/>
        <v>4.9999999999994493</v>
      </c>
      <c r="Q146" s="24">
        <v>0.92</v>
      </c>
      <c r="R146" s="16">
        <f t="shared" si="28"/>
        <v>4.5999999999994934</v>
      </c>
      <c r="S146" s="18">
        <f t="shared" si="33"/>
        <v>2077.4900000000007</v>
      </c>
      <c r="T146" s="9"/>
      <c r="U146" s="17">
        <f t="shared" si="29"/>
        <v>12077.490000000002</v>
      </c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17">
        <f t="shared" si="34"/>
        <v>14154.980000000001</v>
      </c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17">
        <f t="shared" si="30"/>
        <v>18309.960000000003</v>
      </c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17">
        <f t="shared" si="31"/>
        <v>22464.940000000002</v>
      </c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J146" s="17">
        <f t="shared" si="32"/>
        <v>30774.900000000009</v>
      </c>
    </row>
    <row r="147" spans="1:88" ht="19.5" customHeight="1" x14ac:dyDescent="0.25">
      <c r="A147" s="44">
        <v>44396</v>
      </c>
      <c r="B147" s="44">
        <v>44396</v>
      </c>
      <c r="C147" s="56">
        <v>44403</v>
      </c>
      <c r="D147" s="81">
        <v>1.0575000000000001</v>
      </c>
      <c r="E147" s="67">
        <v>1.0649999999999999</v>
      </c>
      <c r="F147" s="67">
        <v>1.046</v>
      </c>
      <c r="G147" s="44" t="s">
        <v>40</v>
      </c>
      <c r="H147" s="50" t="s">
        <v>51</v>
      </c>
      <c r="I147" s="59" t="s">
        <v>26</v>
      </c>
      <c r="J147" s="70">
        <v>1.0569999999999999</v>
      </c>
      <c r="K147" s="12">
        <f t="shared" si="24"/>
        <v>5.0000000000016698E-4</v>
      </c>
      <c r="L147" s="20">
        <v>1.1000000000000001</v>
      </c>
      <c r="M147" s="28" t="s">
        <v>16</v>
      </c>
      <c r="N147" s="14" t="str">
        <f t="shared" si="25"/>
        <v>GUADAGNO</v>
      </c>
      <c r="O147" s="15">
        <f t="shared" si="26"/>
        <v>5.0000000000016698</v>
      </c>
      <c r="P147" s="16">
        <f t="shared" si="27"/>
        <v>5.5000000000018368</v>
      </c>
      <c r="Q147" s="24">
        <v>0.59</v>
      </c>
      <c r="R147" s="16">
        <f t="shared" si="28"/>
        <v>3.2450000000010837</v>
      </c>
      <c r="S147" s="18">
        <f t="shared" si="33"/>
        <v>2080.7350000000019</v>
      </c>
      <c r="T147" s="9"/>
      <c r="U147" s="17">
        <f t="shared" si="29"/>
        <v>12080.735000000002</v>
      </c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17">
        <f t="shared" si="34"/>
        <v>14161.470000000005</v>
      </c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17">
        <f t="shared" si="30"/>
        <v>18322.94000000001</v>
      </c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17">
        <f t="shared" si="31"/>
        <v>22484.410000000011</v>
      </c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J147" s="17">
        <f t="shared" si="32"/>
        <v>30807.35000000002</v>
      </c>
    </row>
    <row r="148" spans="1:88" ht="19.5" customHeight="1" x14ac:dyDescent="0.25">
      <c r="A148" s="44">
        <v>44398</v>
      </c>
      <c r="B148" s="44">
        <v>44398</v>
      </c>
      <c r="C148" s="56">
        <v>44404</v>
      </c>
      <c r="D148" s="81">
        <v>0.72640000000000005</v>
      </c>
      <c r="E148" s="67">
        <v>0.73609999999999998</v>
      </c>
      <c r="F148" s="67">
        <v>0.71309999999999996</v>
      </c>
      <c r="G148" s="44" t="s">
        <v>105</v>
      </c>
      <c r="H148" s="50" t="s">
        <v>28</v>
      </c>
      <c r="I148" s="59" t="s">
        <v>26</v>
      </c>
      <c r="J148" s="70">
        <v>0.72770000000000001</v>
      </c>
      <c r="K148" s="12">
        <f t="shared" si="24"/>
        <v>-1.2999999999999678E-3</v>
      </c>
      <c r="L148" s="20">
        <v>0.6</v>
      </c>
      <c r="M148" s="28" t="s">
        <v>16</v>
      </c>
      <c r="N148" s="14" t="str">
        <f t="shared" si="25"/>
        <v>PERDO</v>
      </c>
      <c r="O148" s="15">
        <f t="shared" si="26"/>
        <v>-12.999999999999678</v>
      </c>
      <c r="P148" s="16">
        <f t="shared" si="27"/>
        <v>-7.7999999999998071</v>
      </c>
      <c r="Q148" s="24">
        <v>0.92</v>
      </c>
      <c r="R148" s="16">
        <f t="shared" si="28"/>
        <v>-7.1759999999998225</v>
      </c>
      <c r="S148" s="18">
        <f t="shared" si="33"/>
        <v>2073.559000000002</v>
      </c>
      <c r="T148" s="9"/>
      <c r="U148" s="17">
        <f t="shared" si="29"/>
        <v>12073.559000000001</v>
      </c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17">
        <f t="shared" si="34"/>
        <v>14147.118000000004</v>
      </c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17">
        <f t="shared" si="30"/>
        <v>18294.236000000008</v>
      </c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17">
        <f t="shared" si="31"/>
        <v>22441.354000000014</v>
      </c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J148" s="17">
        <f t="shared" si="32"/>
        <v>30735.590000000018</v>
      </c>
    </row>
    <row r="149" spans="1:88" ht="19.5" customHeight="1" x14ac:dyDescent="0.25">
      <c r="A149" s="44">
        <v>44402</v>
      </c>
      <c r="B149" s="44">
        <v>44403</v>
      </c>
      <c r="C149" s="56">
        <v>44405</v>
      </c>
      <c r="D149" s="81">
        <v>0.85699999999999998</v>
      </c>
      <c r="E149" s="67">
        <v>0.86299999999999999</v>
      </c>
      <c r="F149" s="67">
        <v>0.84799999999999998</v>
      </c>
      <c r="G149" s="44" t="s">
        <v>40</v>
      </c>
      <c r="H149" s="50" t="s">
        <v>104</v>
      </c>
      <c r="I149" s="59" t="s">
        <v>26</v>
      </c>
      <c r="J149" s="70">
        <v>0.85050000000000003</v>
      </c>
      <c r="K149" s="12">
        <f t="shared" si="24"/>
        <v>6.4999999999999503E-3</v>
      </c>
      <c r="L149" s="20">
        <v>0.7</v>
      </c>
      <c r="M149" s="28" t="s">
        <v>16</v>
      </c>
      <c r="N149" s="14" t="str">
        <f t="shared" si="25"/>
        <v>GUADAGNO</v>
      </c>
      <c r="O149" s="15">
        <f t="shared" si="26"/>
        <v>64.999999999999503</v>
      </c>
      <c r="P149" s="16">
        <f t="shared" si="27"/>
        <v>45.499999999999652</v>
      </c>
      <c r="Q149" s="24">
        <v>1.17</v>
      </c>
      <c r="R149" s="16">
        <f t="shared" si="28"/>
        <v>53.234999999999587</v>
      </c>
      <c r="S149" s="18">
        <f t="shared" si="33"/>
        <v>2126.7940000000017</v>
      </c>
      <c r="T149" s="9"/>
      <c r="U149" s="17">
        <f t="shared" si="29"/>
        <v>12126.794000000002</v>
      </c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17">
        <f t="shared" si="34"/>
        <v>14253.588000000003</v>
      </c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17">
        <f t="shared" si="30"/>
        <v>18507.176000000007</v>
      </c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17">
        <f t="shared" si="31"/>
        <v>22760.76400000001</v>
      </c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J149" s="17">
        <f t="shared" si="32"/>
        <v>31267.940000000017</v>
      </c>
    </row>
    <row r="150" spans="1:88" ht="19.5" customHeight="1" x14ac:dyDescent="0.25">
      <c r="A150" s="44">
        <v>44398</v>
      </c>
      <c r="B150" s="44">
        <v>44399</v>
      </c>
      <c r="C150" s="56">
        <v>44411</v>
      </c>
      <c r="D150" s="81">
        <v>1.2943</v>
      </c>
      <c r="E150" s="67">
        <v>1.3076000000000001</v>
      </c>
      <c r="F150" s="67">
        <v>1.2805</v>
      </c>
      <c r="G150" s="44" t="s">
        <v>105</v>
      </c>
      <c r="H150" s="50" t="s">
        <v>43</v>
      </c>
      <c r="I150" s="59" t="s">
        <v>26</v>
      </c>
      <c r="J150" s="70">
        <v>1.2929999999999999</v>
      </c>
      <c r="K150" s="12">
        <f t="shared" si="24"/>
        <v>1.3000000000000789E-3</v>
      </c>
      <c r="L150" s="20">
        <v>0.5</v>
      </c>
      <c r="M150" s="28" t="s">
        <v>16</v>
      </c>
      <c r="N150" s="14" t="str">
        <f t="shared" si="25"/>
        <v>GUADAGNO</v>
      </c>
      <c r="O150" s="15">
        <f t="shared" si="26"/>
        <v>13.000000000000789</v>
      </c>
      <c r="P150" s="16">
        <f t="shared" si="27"/>
        <v>6.5000000000003944</v>
      </c>
      <c r="Q150" s="24">
        <v>0.77</v>
      </c>
      <c r="R150" s="16">
        <f t="shared" si="28"/>
        <v>5.0050000000003037</v>
      </c>
      <c r="S150" s="18">
        <f t="shared" si="33"/>
        <v>2131.7990000000018</v>
      </c>
      <c r="T150" s="9"/>
      <c r="U150" s="17">
        <f t="shared" si="29"/>
        <v>12131.799000000003</v>
      </c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17">
        <f t="shared" si="34"/>
        <v>14263.598000000004</v>
      </c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17">
        <f t="shared" si="30"/>
        <v>18527.196000000007</v>
      </c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17">
        <f t="shared" si="31"/>
        <v>22790.794000000009</v>
      </c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J150" s="17">
        <f t="shared" si="32"/>
        <v>31317.99000000002</v>
      </c>
    </row>
    <row r="151" spans="1:88" ht="19.5" customHeight="1" x14ac:dyDescent="0.25">
      <c r="A151" s="44">
        <v>44409</v>
      </c>
      <c r="B151" s="44">
        <v>44410</v>
      </c>
      <c r="C151" s="56">
        <v>44417</v>
      </c>
      <c r="D151" s="81">
        <v>1.26</v>
      </c>
      <c r="E151" s="67">
        <v>1.274</v>
      </c>
      <c r="F151" s="67">
        <v>1.2390000000000001</v>
      </c>
      <c r="G151" s="44" t="s">
        <v>40</v>
      </c>
      <c r="H151" s="50" t="s">
        <v>106</v>
      </c>
      <c r="I151" s="59" t="s">
        <v>26</v>
      </c>
      <c r="J151" s="70">
        <v>1.274</v>
      </c>
      <c r="K151" s="12">
        <f t="shared" si="24"/>
        <v>-1.4000000000000012E-2</v>
      </c>
      <c r="L151" s="20">
        <v>0.4</v>
      </c>
      <c r="M151" s="28" t="s">
        <v>16</v>
      </c>
      <c r="N151" s="14" t="str">
        <f t="shared" si="25"/>
        <v>PERDO</v>
      </c>
      <c r="O151" s="15">
        <f t="shared" si="26"/>
        <v>-140.00000000000011</v>
      </c>
      <c r="P151" s="16">
        <f t="shared" si="27"/>
        <v>-56.00000000000005</v>
      </c>
      <c r="Q151" s="24">
        <v>0.92</v>
      </c>
      <c r="R151" s="16">
        <f t="shared" si="28"/>
        <v>-51.520000000000046</v>
      </c>
      <c r="S151" s="18">
        <f t="shared" si="33"/>
        <v>2080.2790000000018</v>
      </c>
      <c r="T151" s="9"/>
      <c r="U151" s="17">
        <f t="shared" si="29"/>
        <v>12080.279000000002</v>
      </c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17">
        <f t="shared" si="34"/>
        <v>14160.558000000005</v>
      </c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17">
        <f t="shared" si="30"/>
        <v>18321.116000000009</v>
      </c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17">
        <f t="shared" si="31"/>
        <v>22481.67400000001</v>
      </c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J151" s="17">
        <f t="shared" si="32"/>
        <v>30802.790000000019</v>
      </c>
    </row>
    <row r="152" spans="1:88" ht="19.5" customHeight="1" x14ac:dyDescent="0.25">
      <c r="A152" s="44">
        <v>44402</v>
      </c>
      <c r="B152" s="44">
        <v>44402</v>
      </c>
      <c r="C152" s="56">
        <v>44418</v>
      </c>
      <c r="D152" s="81">
        <v>0.76900000000000002</v>
      </c>
      <c r="E152" s="67">
        <v>0.75</v>
      </c>
      <c r="F152" s="67">
        <v>0.79700000000000004</v>
      </c>
      <c r="G152" s="44" t="s">
        <v>40</v>
      </c>
      <c r="H152" s="50" t="s">
        <v>39</v>
      </c>
      <c r="I152" s="59" t="s">
        <v>15</v>
      </c>
      <c r="J152" s="70">
        <v>0.76949999999999996</v>
      </c>
      <c r="K152" s="12">
        <f t="shared" si="24"/>
        <v>-4.9999999999994493E-4</v>
      </c>
      <c r="L152" s="20">
        <v>0.3</v>
      </c>
      <c r="M152" s="28" t="s">
        <v>16</v>
      </c>
      <c r="N152" s="14" t="str">
        <f t="shared" si="25"/>
        <v>GUADAGNO</v>
      </c>
      <c r="O152" s="15">
        <f t="shared" si="26"/>
        <v>4.9999999999994493</v>
      </c>
      <c r="P152" s="16">
        <f t="shared" si="27"/>
        <v>1.4999999999998348</v>
      </c>
      <c r="Q152" s="24">
        <v>0.77</v>
      </c>
      <c r="R152" s="16">
        <f t="shared" si="28"/>
        <v>1.1549999999998728</v>
      </c>
      <c r="S152" s="18">
        <f t="shared" si="33"/>
        <v>2081.4340000000016</v>
      </c>
      <c r="T152" s="9"/>
      <c r="U152" s="17">
        <f t="shared" si="29"/>
        <v>12081.434000000001</v>
      </c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17">
        <f t="shared" si="34"/>
        <v>14162.868000000002</v>
      </c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17">
        <f t="shared" si="30"/>
        <v>18325.736000000004</v>
      </c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17">
        <f t="shared" si="31"/>
        <v>22488.60400000001</v>
      </c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J152" s="17">
        <f t="shared" si="32"/>
        <v>30814.340000000015</v>
      </c>
    </row>
    <row r="153" spans="1:88" ht="19.5" customHeight="1" x14ac:dyDescent="0.25">
      <c r="A153" s="44">
        <v>44417</v>
      </c>
      <c r="B153" s="44">
        <v>44417</v>
      </c>
      <c r="C153" s="56">
        <v>44418</v>
      </c>
      <c r="D153" s="81">
        <v>1.6768000000000001</v>
      </c>
      <c r="E153" s="67">
        <v>1.6897</v>
      </c>
      <c r="F153" s="67">
        <v>1.661</v>
      </c>
      <c r="G153" s="44" t="s">
        <v>102</v>
      </c>
      <c r="H153" s="50" t="s">
        <v>18</v>
      </c>
      <c r="I153" s="59" t="s">
        <v>26</v>
      </c>
      <c r="J153" s="70">
        <v>1.6725000000000001</v>
      </c>
      <c r="K153" s="12">
        <f t="shared" si="24"/>
        <v>4.2999999999999705E-3</v>
      </c>
      <c r="L153" s="20">
        <v>0.7</v>
      </c>
      <c r="M153" s="28" t="s">
        <v>16</v>
      </c>
      <c r="N153" s="14" t="str">
        <f t="shared" si="25"/>
        <v>GUADAGNO</v>
      </c>
      <c r="O153" s="15">
        <f t="shared" si="26"/>
        <v>42.999999999999702</v>
      </c>
      <c r="P153" s="16">
        <f t="shared" si="27"/>
        <v>30.099999999999788</v>
      </c>
      <c r="Q153" s="24">
        <v>0.59</v>
      </c>
      <c r="R153" s="16">
        <f t="shared" si="28"/>
        <v>17.758999999999872</v>
      </c>
      <c r="S153" s="18">
        <f t="shared" si="33"/>
        <v>2099.1930000000016</v>
      </c>
      <c r="T153" s="9"/>
      <c r="U153" s="17">
        <f t="shared" si="29"/>
        <v>12099.193000000001</v>
      </c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17">
        <f t="shared" si="34"/>
        <v>14198.386000000002</v>
      </c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17">
        <f t="shared" si="30"/>
        <v>18396.772000000004</v>
      </c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17">
        <f t="shared" si="31"/>
        <v>22595.15800000001</v>
      </c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J153" s="17">
        <f t="shared" si="32"/>
        <v>30991.930000000015</v>
      </c>
    </row>
    <row r="154" spans="1:88" ht="19.5" customHeight="1" x14ac:dyDescent="0.25">
      <c r="A154" s="44">
        <v>44417</v>
      </c>
      <c r="B154" s="44">
        <v>44417</v>
      </c>
      <c r="C154" s="56">
        <v>44419</v>
      </c>
      <c r="D154" s="81">
        <v>1.6768000000000001</v>
      </c>
      <c r="E154" s="67">
        <v>1.6897</v>
      </c>
      <c r="F154" s="67">
        <v>1.661</v>
      </c>
      <c r="G154" s="44" t="s">
        <v>103</v>
      </c>
      <c r="H154" s="50" t="s">
        <v>18</v>
      </c>
      <c r="I154" s="59" t="s">
        <v>26</v>
      </c>
      <c r="J154" s="70">
        <v>1.6655</v>
      </c>
      <c r="K154" s="12">
        <f t="shared" si="24"/>
        <v>1.1300000000000088E-2</v>
      </c>
      <c r="L154" s="20">
        <v>0.7</v>
      </c>
      <c r="M154" s="28" t="s">
        <v>16</v>
      </c>
      <c r="N154" s="14" t="str">
        <f t="shared" si="25"/>
        <v>GUADAGNO</v>
      </c>
      <c r="O154" s="15">
        <f t="shared" si="26"/>
        <v>113.00000000000088</v>
      </c>
      <c r="P154" s="16">
        <f t="shared" si="27"/>
        <v>79.100000000000605</v>
      </c>
      <c r="Q154" s="24">
        <v>0.6</v>
      </c>
      <c r="R154" s="16">
        <f t="shared" si="28"/>
        <v>47.460000000000363</v>
      </c>
      <c r="S154" s="18">
        <f t="shared" si="33"/>
        <v>2146.6530000000021</v>
      </c>
      <c r="T154" s="9"/>
      <c r="U154" s="17">
        <f t="shared" si="29"/>
        <v>12146.653000000002</v>
      </c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17">
        <f t="shared" si="34"/>
        <v>14293.306000000004</v>
      </c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17">
        <f t="shared" si="30"/>
        <v>18586.612000000008</v>
      </c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17">
        <f t="shared" si="31"/>
        <v>22879.918000000012</v>
      </c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J154" s="17">
        <f t="shared" si="32"/>
        <v>31466.530000000021</v>
      </c>
    </row>
    <row r="155" spans="1:88" ht="19.5" customHeight="1" x14ac:dyDescent="0.25">
      <c r="A155" s="44">
        <v>44419</v>
      </c>
      <c r="B155" s="44">
        <v>44419</v>
      </c>
      <c r="C155" s="56">
        <v>44421</v>
      </c>
      <c r="D155" s="81">
        <v>0.88280000000000003</v>
      </c>
      <c r="E155" s="67">
        <v>0.87549999999999994</v>
      </c>
      <c r="F155" s="67">
        <v>0.8911</v>
      </c>
      <c r="G155" s="44" t="s">
        <v>105</v>
      </c>
      <c r="H155" s="50" t="s">
        <v>53</v>
      </c>
      <c r="I155" s="59" t="s">
        <v>15</v>
      </c>
      <c r="J155" s="70">
        <v>0.87549999999999994</v>
      </c>
      <c r="K155" s="12">
        <f t="shared" si="24"/>
        <v>7.3000000000000842E-3</v>
      </c>
      <c r="L155" s="20">
        <v>0.9</v>
      </c>
      <c r="M155" s="28" t="s">
        <v>16</v>
      </c>
      <c r="N155" s="14" t="str">
        <f t="shared" si="25"/>
        <v>PERDO</v>
      </c>
      <c r="O155" s="15">
        <f t="shared" si="26"/>
        <v>-73.000000000000838</v>
      </c>
      <c r="P155" s="16">
        <f t="shared" si="27"/>
        <v>-65.700000000000756</v>
      </c>
      <c r="Q155" s="24">
        <v>0.77</v>
      </c>
      <c r="R155" s="16">
        <f t="shared" si="28"/>
        <v>-50.589000000000581</v>
      </c>
      <c r="S155" s="18">
        <f t="shared" si="33"/>
        <v>2096.0640000000017</v>
      </c>
      <c r="T155" s="9"/>
      <c r="U155" s="17">
        <f t="shared" si="29"/>
        <v>12096.064000000002</v>
      </c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17">
        <f t="shared" si="34"/>
        <v>14192.128000000004</v>
      </c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17">
        <f t="shared" si="30"/>
        <v>18384.256000000008</v>
      </c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17">
        <f t="shared" si="31"/>
        <v>22576.384000000009</v>
      </c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J155" s="17">
        <f t="shared" si="32"/>
        <v>30960.640000000018</v>
      </c>
    </row>
    <row r="156" spans="1:88" ht="19.5" customHeight="1" x14ac:dyDescent="0.25">
      <c r="A156" s="44">
        <v>44416</v>
      </c>
      <c r="B156" s="44">
        <v>44419</v>
      </c>
      <c r="C156" s="56">
        <v>44425</v>
      </c>
      <c r="D156" s="81">
        <v>1.8819999999999999</v>
      </c>
      <c r="E156" s="67">
        <v>1.873</v>
      </c>
      <c r="F156" s="67">
        <v>1.895</v>
      </c>
      <c r="G156" s="44" t="s">
        <v>40</v>
      </c>
      <c r="H156" s="50" t="s">
        <v>61</v>
      </c>
      <c r="I156" s="59" t="s">
        <v>15</v>
      </c>
      <c r="J156" s="70">
        <v>1.895</v>
      </c>
      <c r="K156" s="12">
        <f t="shared" si="24"/>
        <v>-1.3000000000000123E-2</v>
      </c>
      <c r="L156" s="20">
        <v>0.7</v>
      </c>
      <c r="M156" s="28" t="s">
        <v>16</v>
      </c>
      <c r="N156" s="14" t="str">
        <f t="shared" si="25"/>
        <v>GUADAGNO</v>
      </c>
      <c r="O156" s="15">
        <f t="shared" si="26"/>
        <v>130.00000000000122</v>
      </c>
      <c r="P156" s="16">
        <f t="shared" si="27"/>
        <v>91.000000000000853</v>
      </c>
      <c r="Q156" s="24">
        <v>0.77</v>
      </c>
      <c r="R156" s="16">
        <f t="shared" si="28"/>
        <v>70.070000000000661</v>
      </c>
      <c r="S156" s="18">
        <f t="shared" si="33"/>
        <v>2166.1340000000023</v>
      </c>
      <c r="T156" s="9"/>
      <c r="U156" s="17">
        <f t="shared" si="29"/>
        <v>12166.134000000002</v>
      </c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17">
        <f t="shared" si="34"/>
        <v>14332.268000000004</v>
      </c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17">
        <f t="shared" si="30"/>
        <v>18664.536000000007</v>
      </c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17">
        <f t="shared" si="31"/>
        <v>22996.804000000015</v>
      </c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J156" s="17">
        <f t="shared" si="32"/>
        <v>31661.340000000022</v>
      </c>
    </row>
    <row r="157" spans="1:88" ht="18" customHeight="1" x14ac:dyDescent="0.25">
      <c r="A157" s="44">
        <v>44422</v>
      </c>
      <c r="B157" s="44">
        <v>44424</v>
      </c>
      <c r="C157" s="79">
        <v>44427</v>
      </c>
      <c r="D157" s="81">
        <v>1.5209999999999999</v>
      </c>
      <c r="E157" s="67">
        <v>1.5369999999999999</v>
      </c>
      <c r="F157" s="67">
        <v>1.4995000000000001</v>
      </c>
      <c r="G157" s="44" t="s">
        <v>40</v>
      </c>
      <c r="H157" s="50" t="s">
        <v>60</v>
      </c>
      <c r="I157" s="63" t="s">
        <v>26</v>
      </c>
      <c r="J157" s="70">
        <v>1.4995000000000001</v>
      </c>
      <c r="K157" s="12">
        <f t="shared" si="24"/>
        <v>2.1499999999999853E-2</v>
      </c>
      <c r="L157" s="20">
        <v>0.4</v>
      </c>
      <c r="M157" s="28" t="s">
        <v>16</v>
      </c>
      <c r="N157" s="14" t="str">
        <f t="shared" si="25"/>
        <v>GUADAGNO</v>
      </c>
      <c r="O157" s="15">
        <f t="shared" si="26"/>
        <v>214.99999999999852</v>
      </c>
      <c r="P157" s="16">
        <f t="shared" si="27"/>
        <v>85.999999999999417</v>
      </c>
      <c r="Q157" s="24">
        <v>0.77</v>
      </c>
      <c r="R157" s="16">
        <f t="shared" si="28"/>
        <v>66.219999999999558</v>
      </c>
      <c r="S157" s="18">
        <f t="shared" si="33"/>
        <v>2232.3540000000016</v>
      </c>
      <c r="U157" s="17">
        <f t="shared" si="29"/>
        <v>12232.354000000001</v>
      </c>
      <c r="AM157" s="17">
        <f t="shared" si="34"/>
        <v>14464.708000000002</v>
      </c>
      <c r="BC157" s="17">
        <f t="shared" si="30"/>
        <v>18929.416000000005</v>
      </c>
      <c r="BT157" s="17">
        <f t="shared" si="31"/>
        <v>23394.124000000011</v>
      </c>
      <c r="CJ157" s="17">
        <f t="shared" si="32"/>
        <v>32323.540000000015</v>
      </c>
    </row>
    <row r="158" spans="1:88" ht="15" customHeight="1" x14ac:dyDescent="0.25">
      <c r="A158" s="44">
        <v>44422</v>
      </c>
      <c r="B158" s="44">
        <v>44424</v>
      </c>
      <c r="C158" s="79">
        <v>44431</v>
      </c>
      <c r="D158" s="81">
        <v>0.91800000000000004</v>
      </c>
      <c r="E158" s="67">
        <v>0.91749999999999998</v>
      </c>
      <c r="F158" s="67">
        <v>0.90700000000000003</v>
      </c>
      <c r="G158" s="44" t="s">
        <v>40</v>
      </c>
      <c r="H158" s="50" t="s">
        <v>62</v>
      </c>
      <c r="I158" s="63" t="s">
        <v>26</v>
      </c>
      <c r="J158" s="70">
        <v>0.91749999999999998</v>
      </c>
      <c r="K158" s="12">
        <f t="shared" si="24"/>
        <v>5.0000000000005596E-4</v>
      </c>
      <c r="L158" s="20">
        <v>0.8</v>
      </c>
      <c r="M158" s="28" t="s">
        <v>16</v>
      </c>
      <c r="N158" s="14" t="str">
        <f t="shared" si="25"/>
        <v>GUADAGNO</v>
      </c>
      <c r="O158" s="15">
        <f t="shared" si="26"/>
        <v>5.0000000000005596</v>
      </c>
      <c r="P158" s="16">
        <f t="shared" si="27"/>
        <v>4.0000000000004476</v>
      </c>
      <c r="Q158" s="24">
        <v>0.92</v>
      </c>
      <c r="R158" s="16">
        <f t="shared" si="28"/>
        <v>3.6800000000004118</v>
      </c>
      <c r="S158" s="18">
        <f t="shared" si="33"/>
        <v>2236.0340000000019</v>
      </c>
      <c r="U158" s="17">
        <f t="shared" si="29"/>
        <v>12236.034000000001</v>
      </c>
      <c r="AM158" s="17">
        <f t="shared" si="34"/>
        <v>14472.068000000003</v>
      </c>
      <c r="BC158" s="17">
        <f t="shared" si="30"/>
        <v>18944.136000000006</v>
      </c>
      <c r="BT158" s="17">
        <f t="shared" si="31"/>
        <v>23416.204000000012</v>
      </c>
      <c r="CJ158" s="17">
        <f t="shared" si="32"/>
        <v>32360.340000000018</v>
      </c>
    </row>
    <row r="159" spans="1:88" ht="15" customHeight="1" x14ac:dyDescent="0.25">
      <c r="A159" s="44">
        <v>44430</v>
      </c>
      <c r="B159" s="44">
        <v>44431</v>
      </c>
      <c r="C159" s="79">
        <v>44439</v>
      </c>
      <c r="D159" s="81">
        <v>1.175</v>
      </c>
      <c r="E159" s="67">
        <v>1.1830000000000001</v>
      </c>
      <c r="F159" s="67">
        <v>1.161</v>
      </c>
      <c r="G159" s="44" t="s">
        <v>40</v>
      </c>
      <c r="H159" s="50" t="s">
        <v>79</v>
      </c>
      <c r="I159" s="63" t="s">
        <v>26</v>
      </c>
      <c r="J159" s="70">
        <v>1.1830000000000001</v>
      </c>
      <c r="K159" s="12">
        <f t="shared" si="24"/>
        <v>-8.0000000000000071E-3</v>
      </c>
      <c r="L159" s="20">
        <v>0.7</v>
      </c>
      <c r="M159" s="28" t="s">
        <v>16</v>
      </c>
      <c r="N159" s="14" t="str">
        <f t="shared" si="25"/>
        <v>PERDO</v>
      </c>
      <c r="O159" s="15">
        <f t="shared" si="26"/>
        <v>-80.000000000000071</v>
      </c>
      <c r="P159" s="16">
        <f t="shared" si="27"/>
        <v>-56.000000000000043</v>
      </c>
      <c r="Q159" s="24">
        <v>0.84</v>
      </c>
      <c r="R159" s="16">
        <f t="shared" si="28"/>
        <v>-47.040000000000035</v>
      </c>
      <c r="S159" s="18">
        <f t="shared" si="33"/>
        <v>2188.994000000002</v>
      </c>
      <c r="U159" s="17">
        <f t="shared" si="29"/>
        <v>12188.994000000002</v>
      </c>
      <c r="AM159" s="17">
        <f t="shared" si="34"/>
        <v>14377.988000000005</v>
      </c>
      <c r="BC159" s="17">
        <f t="shared" si="30"/>
        <v>18755.97600000001</v>
      </c>
      <c r="BT159" s="17">
        <f t="shared" si="31"/>
        <v>23133.964000000011</v>
      </c>
      <c r="CJ159" s="17">
        <f t="shared" si="32"/>
        <v>31889.940000000021</v>
      </c>
    </row>
    <row r="160" spans="1:88" ht="15" customHeight="1" x14ac:dyDescent="0.25">
      <c r="A160" s="44">
        <v>44430</v>
      </c>
      <c r="B160" s="44">
        <v>44431</v>
      </c>
      <c r="C160" s="79">
        <v>44439</v>
      </c>
      <c r="D160" s="81">
        <v>0.91649999999999998</v>
      </c>
      <c r="E160" s="67">
        <v>0.92400000000000004</v>
      </c>
      <c r="F160" s="67">
        <v>0.90500000000000003</v>
      </c>
      <c r="G160" s="44" t="s">
        <v>40</v>
      </c>
      <c r="H160" s="50" t="s">
        <v>25</v>
      </c>
      <c r="I160" s="63" t="s">
        <v>26</v>
      </c>
      <c r="J160" s="70">
        <v>0.92400000000000004</v>
      </c>
      <c r="K160" s="12">
        <f t="shared" si="24"/>
        <v>-7.5000000000000622E-3</v>
      </c>
      <c r="L160" s="20">
        <v>0.4</v>
      </c>
      <c r="M160" s="28" t="s">
        <v>16</v>
      </c>
      <c r="N160" s="14" t="str">
        <f t="shared" si="25"/>
        <v>PERDO</v>
      </c>
      <c r="O160" s="15">
        <f t="shared" si="26"/>
        <v>-75.000000000000625</v>
      </c>
      <c r="P160" s="16">
        <f t="shared" si="27"/>
        <v>-30.000000000000252</v>
      </c>
      <c r="Q160" s="24">
        <v>0.67</v>
      </c>
      <c r="R160" s="16">
        <f t="shared" si="28"/>
        <v>-20.100000000000172</v>
      </c>
      <c r="S160" s="18">
        <f t="shared" si="33"/>
        <v>2168.8940000000016</v>
      </c>
      <c r="U160" s="17">
        <f t="shared" si="29"/>
        <v>12168.894000000002</v>
      </c>
      <c r="AM160" s="17">
        <f t="shared" si="34"/>
        <v>14337.788000000004</v>
      </c>
      <c r="BC160" s="17">
        <f t="shared" si="30"/>
        <v>18675.576000000008</v>
      </c>
      <c r="BT160" s="17">
        <f t="shared" si="31"/>
        <v>23013.364000000009</v>
      </c>
      <c r="CJ160" s="17">
        <f t="shared" si="32"/>
        <v>31688.940000000017</v>
      </c>
    </row>
    <row r="161" spans="1:88" ht="17.25" customHeight="1" x14ac:dyDescent="0.25">
      <c r="A161" s="44">
        <v>44436</v>
      </c>
      <c r="B161" s="44">
        <v>44438</v>
      </c>
      <c r="C161" s="79">
        <v>44442</v>
      </c>
      <c r="D161" s="81">
        <v>0.72350000000000003</v>
      </c>
      <c r="E161" s="67">
        <v>0.73050000000000004</v>
      </c>
      <c r="F161" s="67">
        <v>0.71299999999999997</v>
      </c>
      <c r="G161" s="44" t="s">
        <v>40</v>
      </c>
      <c r="H161" s="50" t="s">
        <v>28</v>
      </c>
      <c r="I161" s="63" t="s">
        <v>26</v>
      </c>
      <c r="J161" s="70">
        <v>0.73050000000000004</v>
      </c>
      <c r="K161" s="12">
        <f t="shared" si="24"/>
        <v>-7.0000000000000062E-3</v>
      </c>
      <c r="L161" s="20">
        <v>0.8</v>
      </c>
      <c r="M161" s="28" t="s">
        <v>16</v>
      </c>
      <c r="N161" s="14" t="str">
        <f t="shared" si="25"/>
        <v>PERDO</v>
      </c>
      <c r="O161" s="15">
        <f t="shared" si="26"/>
        <v>-70.000000000000057</v>
      </c>
      <c r="P161" s="16">
        <f t="shared" si="27"/>
        <v>-56.00000000000005</v>
      </c>
      <c r="Q161" s="24">
        <v>0.92</v>
      </c>
      <c r="R161" s="16">
        <f t="shared" si="28"/>
        <v>-51.520000000000046</v>
      </c>
      <c r="S161" s="18">
        <f t="shared" si="33"/>
        <v>2117.3740000000016</v>
      </c>
      <c r="U161" s="17">
        <f t="shared" si="29"/>
        <v>12117.374000000002</v>
      </c>
      <c r="AM161" s="17">
        <f t="shared" si="34"/>
        <v>14234.748000000003</v>
      </c>
      <c r="BC161" s="17">
        <f t="shared" si="30"/>
        <v>18469.496000000006</v>
      </c>
      <c r="BT161" s="17">
        <f t="shared" si="31"/>
        <v>22704.24400000001</v>
      </c>
      <c r="CJ161" s="17">
        <f t="shared" si="32"/>
        <v>31173.740000000016</v>
      </c>
    </row>
    <row r="162" spans="1:88" ht="15.75" x14ac:dyDescent="0.25">
      <c r="A162" s="44">
        <v>44447</v>
      </c>
      <c r="B162" s="44">
        <v>44447</v>
      </c>
      <c r="C162" s="79">
        <v>44448</v>
      </c>
      <c r="D162" s="81">
        <v>1.6057999999999999</v>
      </c>
      <c r="E162" s="67">
        <v>1.5929</v>
      </c>
      <c r="F162" s="67">
        <v>1.6189</v>
      </c>
      <c r="G162" s="44" t="s">
        <v>105</v>
      </c>
      <c r="H162" s="50" t="s">
        <v>41</v>
      </c>
      <c r="I162" s="63" t="s">
        <v>15</v>
      </c>
      <c r="J162" s="70">
        <v>1.6052</v>
      </c>
      <c r="K162" s="12">
        <f t="shared" si="24"/>
        <v>5.9999999999993392E-4</v>
      </c>
      <c r="L162" s="20">
        <v>0.6</v>
      </c>
      <c r="M162" s="28" t="s">
        <v>16</v>
      </c>
      <c r="N162" s="14" t="str">
        <f t="shared" ref="N162:N216" si="35">IF(K162&gt;0,IF(I162="SHORT","GUADAGNO","PERDO"),IF(K162&lt;0,IF(I162="SHORT","PERDO","GUADAGNO"),"ZERO"))</f>
        <v>PERDO</v>
      </c>
      <c r="O162" s="15">
        <f t="shared" si="26"/>
        <v>-5.9999999999993392</v>
      </c>
      <c r="P162" s="16">
        <f t="shared" si="27"/>
        <v>-3.5999999999996035</v>
      </c>
      <c r="Q162" s="24">
        <v>0.62</v>
      </c>
      <c r="R162" s="16">
        <f t="shared" si="28"/>
        <v>-2.2319999999997542</v>
      </c>
      <c r="S162" s="18">
        <f t="shared" si="33"/>
        <v>2115.1420000000016</v>
      </c>
      <c r="T162" s="9"/>
      <c r="U162" s="17">
        <f t="shared" si="29"/>
        <v>12115.142000000002</v>
      </c>
      <c r="V162" s="9"/>
      <c r="W162" s="9"/>
      <c r="AM162" s="17">
        <f t="shared" si="34"/>
        <v>14230.284000000003</v>
      </c>
      <c r="BC162" s="17">
        <f t="shared" si="30"/>
        <v>18460.568000000007</v>
      </c>
      <c r="BT162" s="17">
        <f t="shared" si="31"/>
        <v>22690.85200000001</v>
      </c>
      <c r="CJ162" s="17">
        <f t="shared" si="32"/>
        <v>31151.420000000016</v>
      </c>
    </row>
    <row r="163" spans="1:88" ht="19.5" customHeight="1" x14ac:dyDescent="0.25">
      <c r="A163" s="44">
        <v>44455</v>
      </c>
      <c r="B163" s="44">
        <v>44455</v>
      </c>
      <c r="C163" s="79">
        <v>44456</v>
      </c>
      <c r="D163" s="81">
        <v>1.2919</v>
      </c>
      <c r="E163" s="67">
        <v>1.2855000000000001</v>
      </c>
      <c r="F163" s="67">
        <v>1.2983</v>
      </c>
      <c r="G163" s="44" t="s">
        <v>98</v>
      </c>
      <c r="H163" s="50" t="s">
        <v>43</v>
      </c>
      <c r="I163" s="63" t="s">
        <v>15</v>
      </c>
      <c r="J163" s="70">
        <v>1.2964</v>
      </c>
      <c r="K163" s="12">
        <f t="shared" si="24"/>
        <v>-4.4999999999999485E-3</v>
      </c>
      <c r="L163" s="20">
        <v>1</v>
      </c>
      <c r="M163" s="28" t="s">
        <v>16</v>
      </c>
      <c r="N163" s="14" t="str">
        <f t="shared" si="35"/>
        <v>GUADAGNO</v>
      </c>
      <c r="O163" s="15">
        <f t="shared" si="26"/>
        <v>44.999999999999488</v>
      </c>
      <c r="P163" s="16">
        <f t="shared" si="27"/>
        <v>44.999999999999488</v>
      </c>
      <c r="Q163" s="24">
        <v>0.77</v>
      </c>
      <c r="R163" s="16">
        <f t="shared" si="28"/>
        <v>34.649999999999608</v>
      </c>
      <c r="S163" s="18">
        <f t="shared" si="33"/>
        <v>2149.7920000000013</v>
      </c>
      <c r="U163" s="17">
        <f t="shared" si="29"/>
        <v>12149.792000000001</v>
      </c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17">
        <f t="shared" si="34"/>
        <v>14299.584000000003</v>
      </c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17">
        <f t="shared" si="30"/>
        <v>18599.168000000005</v>
      </c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17">
        <f t="shared" si="31"/>
        <v>22898.752000000008</v>
      </c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J163" s="17">
        <f t="shared" si="32"/>
        <v>31497.920000000013</v>
      </c>
    </row>
    <row r="164" spans="1:88" ht="15.75" x14ac:dyDescent="0.25">
      <c r="A164" s="44">
        <v>44444</v>
      </c>
      <c r="B164" s="44">
        <v>44445</v>
      </c>
      <c r="C164" s="79">
        <v>44459</v>
      </c>
      <c r="D164" s="81">
        <v>1.0985</v>
      </c>
      <c r="E164" s="67">
        <v>1.1060000000000001</v>
      </c>
      <c r="F164" s="67">
        <v>1.0984</v>
      </c>
      <c r="G164" s="44" t="s">
        <v>40</v>
      </c>
      <c r="H164" s="50" t="s">
        <v>14</v>
      </c>
      <c r="I164" s="63" t="s">
        <v>26</v>
      </c>
      <c r="J164" s="70">
        <v>1.0984</v>
      </c>
      <c r="K164" s="12">
        <f t="shared" si="24"/>
        <v>9.9999999999988987E-5</v>
      </c>
      <c r="L164" s="20">
        <v>0.9</v>
      </c>
      <c r="M164" s="28" t="s">
        <v>16</v>
      </c>
      <c r="N164" s="14" t="str">
        <f t="shared" si="35"/>
        <v>GUADAGNO</v>
      </c>
      <c r="O164" s="15">
        <f t="shared" si="26"/>
        <v>0.99999999999988987</v>
      </c>
      <c r="P164" s="16">
        <f t="shared" si="27"/>
        <v>0.89999999999990088</v>
      </c>
      <c r="Q164" s="24">
        <v>0.91</v>
      </c>
      <c r="R164" s="16">
        <f t="shared" si="28"/>
        <v>0.8189999999999098</v>
      </c>
      <c r="S164" s="18">
        <f t="shared" si="33"/>
        <v>2150.6110000000012</v>
      </c>
      <c r="U164" s="17">
        <f t="shared" si="29"/>
        <v>12150.611000000001</v>
      </c>
      <c r="AM164" s="17">
        <f t="shared" si="34"/>
        <v>14301.222000000002</v>
      </c>
      <c r="BC164" s="17">
        <f t="shared" si="30"/>
        <v>18602.444000000003</v>
      </c>
      <c r="BT164" s="17">
        <f t="shared" si="31"/>
        <v>22903.666000000008</v>
      </c>
      <c r="CJ164" s="17">
        <f t="shared" si="32"/>
        <v>31506.110000000011</v>
      </c>
    </row>
    <row r="165" spans="1:88" ht="15.75" x14ac:dyDescent="0.25">
      <c r="A165" s="44">
        <v>44455</v>
      </c>
      <c r="B165" s="44">
        <v>44455</v>
      </c>
      <c r="C165" s="79">
        <v>44459</v>
      </c>
      <c r="D165" s="81">
        <v>1.0311999999999999</v>
      </c>
      <c r="E165" s="67">
        <v>1.0268999999999999</v>
      </c>
      <c r="F165" s="67">
        <v>1.0355000000000001</v>
      </c>
      <c r="G165" s="44" t="s">
        <v>98</v>
      </c>
      <c r="H165" s="50" t="s">
        <v>51</v>
      </c>
      <c r="I165" s="63" t="s">
        <v>15</v>
      </c>
      <c r="J165" s="70">
        <v>1.0311999999999999</v>
      </c>
      <c r="K165" s="12">
        <f t="shared" si="24"/>
        <v>0</v>
      </c>
      <c r="L165" s="20">
        <v>1.9</v>
      </c>
      <c r="M165" s="28" t="s">
        <v>16</v>
      </c>
      <c r="N165" s="14" t="str">
        <f t="shared" si="35"/>
        <v>ZERO</v>
      </c>
      <c r="O165" s="15">
        <f t="shared" si="26"/>
        <v>0</v>
      </c>
      <c r="P165" s="16">
        <f t="shared" si="27"/>
        <v>0</v>
      </c>
      <c r="Q165" s="24">
        <v>0.96</v>
      </c>
      <c r="R165" s="16">
        <f t="shared" si="28"/>
        <v>0</v>
      </c>
      <c r="S165" s="18">
        <f t="shared" si="33"/>
        <v>2150.6110000000012</v>
      </c>
      <c r="U165" s="17">
        <f t="shared" si="29"/>
        <v>12150.611000000001</v>
      </c>
      <c r="AM165" s="17">
        <f t="shared" si="34"/>
        <v>14301.222000000002</v>
      </c>
      <c r="BC165" s="17">
        <f t="shared" si="30"/>
        <v>18602.444000000003</v>
      </c>
      <c r="BT165" s="17">
        <f t="shared" si="31"/>
        <v>22903.666000000008</v>
      </c>
      <c r="CJ165" s="17">
        <f t="shared" si="32"/>
        <v>31506.110000000011</v>
      </c>
    </row>
    <row r="166" spans="1:88" ht="15.75" x14ac:dyDescent="0.25">
      <c r="A166" s="44">
        <v>44451</v>
      </c>
      <c r="B166" s="44">
        <v>44452</v>
      </c>
      <c r="C166" s="79">
        <v>44460</v>
      </c>
      <c r="D166" s="81">
        <v>1.0345</v>
      </c>
      <c r="E166" s="67">
        <v>1.0395000000000001</v>
      </c>
      <c r="F166" s="67">
        <v>1.034</v>
      </c>
      <c r="G166" s="44" t="s">
        <v>40</v>
      </c>
      <c r="H166" s="50" t="s">
        <v>51</v>
      </c>
      <c r="I166" s="63" t="s">
        <v>26</v>
      </c>
      <c r="J166" s="70">
        <v>1.034</v>
      </c>
      <c r="K166" s="12">
        <f t="shared" si="24"/>
        <v>4.9999999999994493E-4</v>
      </c>
      <c r="L166" s="20">
        <v>1.7</v>
      </c>
      <c r="M166" s="28" t="s">
        <v>16</v>
      </c>
      <c r="N166" s="14" t="str">
        <f t="shared" si="35"/>
        <v>GUADAGNO</v>
      </c>
      <c r="O166" s="15">
        <f t="shared" si="26"/>
        <v>4.9999999999994493</v>
      </c>
      <c r="P166" s="16">
        <f t="shared" si="27"/>
        <v>8.4999999999990639</v>
      </c>
      <c r="Q166" s="24">
        <v>0.96</v>
      </c>
      <c r="R166" s="16">
        <f t="shared" si="28"/>
        <v>8.1599999999991013</v>
      </c>
      <c r="S166" s="18">
        <f t="shared" si="33"/>
        <v>2158.7710000000002</v>
      </c>
      <c r="U166" s="17">
        <f t="shared" si="29"/>
        <v>12158.771000000001</v>
      </c>
      <c r="AM166" s="17">
        <f t="shared" si="34"/>
        <v>14317.542000000001</v>
      </c>
      <c r="BC166" s="17">
        <f t="shared" si="30"/>
        <v>18635.084000000003</v>
      </c>
      <c r="BT166" s="17">
        <f t="shared" si="31"/>
        <v>22952.626</v>
      </c>
      <c r="CJ166" s="17">
        <f t="shared" si="32"/>
        <v>31587.710000000003</v>
      </c>
    </row>
    <row r="167" spans="1:88" ht="19.5" customHeight="1" x14ac:dyDescent="0.25">
      <c r="A167" s="44">
        <v>44459</v>
      </c>
      <c r="B167" s="44">
        <v>44460</v>
      </c>
      <c r="C167" s="79">
        <v>44470</v>
      </c>
      <c r="D167" s="81">
        <v>1.948</v>
      </c>
      <c r="E167" s="67">
        <v>1.9590000000000001</v>
      </c>
      <c r="F167" s="67">
        <v>1.9470000000000001</v>
      </c>
      <c r="G167" s="44" t="s">
        <v>40</v>
      </c>
      <c r="H167" s="50" t="s">
        <v>63</v>
      </c>
      <c r="I167" s="63" t="s">
        <v>26</v>
      </c>
      <c r="J167" s="70">
        <v>1.9470000000000001</v>
      </c>
      <c r="K167" s="12">
        <f t="shared" si="24"/>
        <v>9.9999999999988987E-4</v>
      </c>
      <c r="L167" s="20">
        <v>0.8</v>
      </c>
      <c r="M167" s="28" t="s">
        <v>16</v>
      </c>
      <c r="N167" s="14" t="str">
        <f t="shared" si="35"/>
        <v>GUADAGNO</v>
      </c>
      <c r="O167" s="15">
        <f t="shared" si="26"/>
        <v>9.9999999999988987</v>
      </c>
      <c r="P167" s="16">
        <f t="shared" si="27"/>
        <v>7.9999999999991189</v>
      </c>
      <c r="Q167" s="24">
        <v>0.51</v>
      </c>
      <c r="R167" s="16">
        <f t="shared" si="28"/>
        <v>4.0799999999995507</v>
      </c>
      <c r="S167" s="18">
        <f t="shared" si="33"/>
        <v>2162.8509999999997</v>
      </c>
      <c r="U167" s="17">
        <f t="shared" si="29"/>
        <v>12162.850999999999</v>
      </c>
      <c r="AM167" s="17">
        <f t="shared" si="34"/>
        <v>14325.701999999999</v>
      </c>
      <c r="BC167" s="17">
        <f t="shared" si="30"/>
        <v>18651.403999999999</v>
      </c>
      <c r="BT167" s="17">
        <f t="shared" si="31"/>
        <v>22977.106</v>
      </c>
      <c r="CJ167" s="17">
        <f t="shared" si="32"/>
        <v>31628.509999999995</v>
      </c>
    </row>
    <row r="168" spans="1:88" ht="15.75" x14ac:dyDescent="0.25">
      <c r="A168" s="44">
        <v>44460</v>
      </c>
      <c r="B168" s="44">
        <v>44461</v>
      </c>
      <c r="C168" s="79">
        <v>44470</v>
      </c>
      <c r="D168" s="81">
        <v>1.88</v>
      </c>
      <c r="E168" s="67">
        <v>1.88</v>
      </c>
      <c r="F168" s="67">
        <v>1.8625</v>
      </c>
      <c r="G168" s="44" t="s">
        <v>105</v>
      </c>
      <c r="H168" s="50" t="s">
        <v>61</v>
      </c>
      <c r="I168" s="63" t="s">
        <v>26</v>
      </c>
      <c r="J168" s="89">
        <v>1.88</v>
      </c>
      <c r="K168" s="12">
        <f t="shared" si="24"/>
        <v>0</v>
      </c>
      <c r="L168" s="20">
        <v>0.5</v>
      </c>
      <c r="M168" s="28" t="s">
        <v>16</v>
      </c>
      <c r="N168" s="14" t="str">
        <f t="shared" si="35"/>
        <v>ZERO</v>
      </c>
      <c r="O168" s="15">
        <f t="shared" si="26"/>
        <v>0</v>
      </c>
      <c r="P168" s="16">
        <f t="shared" si="27"/>
        <v>0</v>
      </c>
      <c r="Q168" s="24">
        <v>0.53</v>
      </c>
      <c r="R168" s="16">
        <f t="shared" si="28"/>
        <v>0</v>
      </c>
      <c r="S168" s="18">
        <f t="shared" si="33"/>
        <v>2162.8509999999997</v>
      </c>
      <c r="U168" s="17">
        <f t="shared" si="29"/>
        <v>12162.850999999999</v>
      </c>
      <c r="AM168" s="17">
        <f t="shared" si="34"/>
        <v>14325.701999999999</v>
      </c>
      <c r="BC168" s="17">
        <f t="shared" si="30"/>
        <v>18651.403999999999</v>
      </c>
      <c r="BT168" s="17">
        <f t="shared" si="31"/>
        <v>22977.106</v>
      </c>
      <c r="CJ168" s="17">
        <f t="shared" si="32"/>
        <v>31628.509999999995</v>
      </c>
    </row>
    <row r="169" spans="1:88" ht="19.5" customHeight="1" x14ac:dyDescent="0.25">
      <c r="A169" s="44">
        <v>44465</v>
      </c>
      <c r="B169" s="44">
        <v>44466</v>
      </c>
      <c r="C169" s="79">
        <v>44470</v>
      </c>
      <c r="D169" s="81">
        <v>1.3645</v>
      </c>
      <c r="E169" s="67">
        <v>1.3554999999999999</v>
      </c>
      <c r="F169" s="67">
        <v>1.3839999999999999</v>
      </c>
      <c r="G169" s="44" t="s">
        <v>40</v>
      </c>
      <c r="H169" s="50" t="s">
        <v>34</v>
      </c>
      <c r="I169" s="63" t="s">
        <v>15</v>
      </c>
      <c r="J169" s="90">
        <v>1.3554999999999999</v>
      </c>
      <c r="K169" s="12">
        <f t="shared" si="24"/>
        <v>9.000000000000119E-3</v>
      </c>
      <c r="L169" s="20">
        <v>0.7</v>
      </c>
      <c r="M169" s="28" t="s">
        <v>16</v>
      </c>
      <c r="N169" s="14" t="str">
        <f t="shared" si="35"/>
        <v>PERDO</v>
      </c>
      <c r="O169" s="15">
        <f t="shared" si="26"/>
        <v>-90.000000000001194</v>
      </c>
      <c r="P169" s="16">
        <f t="shared" si="27"/>
        <v>-63.000000000000831</v>
      </c>
      <c r="Q169" s="24">
        <v>0.73</v>
      </c>
      <c r="R169" s="16">
        <f t="shared" si="28"/>
        <v>-45.990000000000606</v>
      </c>
      <c r="S169" s="18">
        <f t="shared" si="33"/>
        <v>2116.860999999999</v>
      </c>
      <c r="U169" s="17">
        <f t="shared" si="29"/>
        <v>12116.860999999999</v>
      </c>
      <c r="AM169" s="17">
        <f t="shared" si="34"/>
        <v>14233.721999999998</v>
      </c>
      <c r="BC169" s="17">
        <f t="shared" si="30"/>
        <v>18467.443999999996</v>
      </c>
      <c r="BT169" s="17">
        <f t="shared" si="31"/>
        <v>22701.165999999994</v>
      </c>
      <c r="CJ169" s="17">
        <f t="shared" si="32"/>
        <v>31168.60999999999</v>
      </c>
    </row>
    <row r="170" spans="1:88" ht="19.5" customHeight="1" x14ac:dyDescent="0.25">
      <c r="A170" s="44">
        <v>44465</v>
      </c>
      <c r="B170" s="44">
        <v>44468</v>
      </c>
      <c r="C170" s="79">
        <v>44480</v>
      </c>
      <c r="D170" s="81">
        <v>0.77349999999999997</v>
      </c>
      <c r="E170" s="67">
        <v>0.77400000000000002</v>
      </c>
      <c r="F170" s="67">
        <v>0.78549999999999998</v>
      </c>
      <c r="G170" s="44" t="s">
        <v>40</v>
      </c>
      <c r="H170" s="50" t="s">
        <v>39</v>
      </c>
      <c r="I170" s="63" t="s">
        <v>15</v>
      </c>
      <c r="J170" s="70">
        <v>0.7853</v>
      </c>
      <c r="K170" s="12">
        <f t="shared" si="24"/>
        <v>-1.1800000000000033E-2</v>
      </c>
      <c r="L170" s="20">
        <v>0.6</v>
      </c>
      <c r="M170" s="28" t="s">
        <v>16</v>
      </c>
      <c r="N170" s="14" t="str">
        <f t="shared" si="35"/>
        <v>GUADAGNO</v>
      </c>
      <c r="O170" s="15">
        <f t="shared" si="26"/>
        <v>118.00000000000033</v>
      </c>
      <c r="P170" s="16">
        <f t="shared" si="27"/>
        <v>70.800000000000196</v>
      </c>
      <c r="Q170" s="24">
        <v>1.26</v>
      </c>
      <c r="R170" s="16">
        <f t="shared" si="28"/>
        <v>89.208000000000254</v>
      </c>
      <c r="S170" s="18">
        <f t="shared" si="33"/>
        <v>2206.0689999999991</v>
      </c>
      <c r="U170" s="17">
        <f t="shared" si="29"/>
        <v>12206.069</v>
      </c>
      <c r="AM170" s="17">
        <f t="shared" si="34"/>
        <v>14412.137999999999</v>
      </c>
      <c r="BC170" s="17">
        <f t="shared" si="30"/>
        <v>18824.275999999998</v>
      </c>
      <c r="BT170" s="17">
        <f t="shared" si="31"/>
        <v>23236.413999999993</v>
      </c>
      <c r="CJ170" s="17">
        <f t="shared" si="32"/>
        <v>32060.689999999991</v>
      </c>
    </row>
    <row r="171" spans="1:88" ht="15.75" x14ac:dyDescent="0.25">
      <c r="A171" s="44">
        <v>44467</v>
      </c>
      <c r="B171" s="44">
        <v>44468</v>
      </c>
      <c r="C171" s="79">
        <v>44470</v>
      </c>
      <c r="D171" s="81">
        <v>0.85299999999999998</v>
      </c>
      <c r="E171" s="67">
        <v>0.85809999999999997</v>
      </c>
      <c r="F171" s="67">
        <v>0.84789999999999999</v>
      </c>
      <c r="G171" s="44" t="s">
        <v>98</v>
      </c>
      <c r="H171" s="50" t="s">
        <v>104</v>
      </c>
      <c r="I171" s="63" t="s">
        <v>26</v>
      </c>
      <c r="J171" s="90">
        <v>0.85809999999999997</v>
      </c>
      <c r="K171" s="12">
        <f t="shared" si="24"/>
        <v>-5.0999999999999934E-3</v>
      </c>
      <c r="L171" s="20">
        <v>0.8</v>
      </c>
      <c r="M171" s="28" t="s">
        <v>16</v>
      </c>
      <c r="N171" s="14" t="str">
        <f t="shared" si="35"/>
        <v>PERDO</v>
      </c>
      <c r="O171" s="15">
        <f t="shared" si="26"/>
        <v>-50.999999999999936</v>
      </c>
      <c r="P171" s="16">
        <f t="shared" si="27"/>
        <v>-40.799999999999955</v>
      </c>
      <c r="Q171" s="24">
        <v>1.1599999999999999</v>
      </c>
      <c r="R171" s="16">
        <f t="shared" si="28"/>
        <v>-47.327999999999946</v>
      </c>
      <c r="S171" s="18">
        <f t="shared" si="33"/>
        <v>2158.7409999999991</v>
      </c>
      <c r="U171" s="17">
        <f t="shared" si="29"/>
        <v>12158.740999999998</v>
      </c>
      <c r="AM171" s="17">
        <f t="shared" si="34"/>
        <v>14317.481999999998</v>
      </c>
      <c r="BC171" s="17">
        <f t="shared" si="30"/>
        <v>18634.963999999996</v>
      </c>
      <c r="BT171" s="17">
        <f t="shared" si="31"/>
        <v>22952.445999999996</v>
      </c>
      <c r="CJ171" s="17">
        <f t="shared" si="32"/>
        <v>31587.409999999989</v>
      </c>
    </row>
    <row r="172" spans="1:88" ht="15.75" x14ac:dyDescent="0.25">
      <c r="A172" s="44">
        <v>44467</v>
      </c>
      <c r="B172" s="44">
        <v>44468</v>
      </c>
      <c r="C172" s="79">
        <v>44470</v>
      </c>
      <c r="D172" s="81">
        <v>1.2632000000000001</v>
      </c>
      <c r="E172" s="67">
        <v>1.2682</v>
      </c>
      <c r="F172" s="67">
        <v>1.2582</v>
      </c>
      <c r="G172" s="44" t="s">
        <v>98</v>
      </c>
      <c r="H172" s="50" t="s">
        <v>38</v>
      </c>
      <c r="I172" s="63" t="s">
        <v>26</v>
      </c>
      <c r="J172" s="90">
        <v>1.2682</v>
      </c>
      <c r="K172" s="12">
        <f t="shared" si="24"/>
        <v>-4.9999999999998934E-3</v>
      </c>
      <c r="L172" s="20">
        <v>1.3</v>
      </c>
      <c r="M172" s="28" t="s">
        <v>16</v>
      </c>
      <c r="N172" s="14" t="str">
        <f t="shared" si="35"/>
        <v>PERDO</v>
      </c>
      <c r="O172" s="15">
        <f t="shared" si="26"/>
        <v>-49.999999999998934</v>
      </c>
      <c r="P172" s="16">
        <f t="shared" si="27"/>
        <v>-64.999999999998622</v>
      </c>
      <c r="Q172" s="24">
        <v>0.79</v>
      </c>
      <c r="R172" s="16">
        <f t="shared" si="28"/>
        <v>-51.349999999998914</v>
      </c>
      <c r="S172" s="18">
        <f t="shared" si="33"/>
        <v>2107.3910000000001</v>
      </c>
      <c r="U172" s="17">
        <f t="shared" si="29"/>
        <v>12107.391</v>
      </c>
      <c r="AM172" s="17">
        <f t="shared" si="34"/>
        <v>14214.781999999999</v>
      </c>
      <c r="BC172" s="17">
        <f t="shared" si="30"/>
        <v>18429.563999999998</v>
      </c>
      <c r="BT172" s="17">
        <f t="shared" si="31"/>
        <v>22644.346000000001</v>
      </c>
      <c r="CJ172" s="17">
        <f t="shared" si="32"/>
        <v>31073.91</v>
      </c>
    </row>
    <row r="173" spans="1:88" ht="15.75" x14ac:dyDescent="0.25">
      <c r="A173" s="44">
        <v>44472</v>
      </c>
      <c r="B173" s="44">
        <v>44473</v>
      </c>
      <c r="C173" s="79">
        <v>44482</v>
      </c>
      <c r="D173" s="81">
        <v>1.258</v>
      </c>
      <c r="E173" s="67">
        <v>1.2585</v>
      </c>
      <c r="F173" s="67">
        <v>1.278</v>
      </c>
      <c r="G173" s="44" t="s">
        <v>40</v>
      </c>
      <c r="H173" s="50" t="s">
        <v>106</v>
      </c>
      <c r="I173" s="63" t="s">
        <v>15</v>
      </c>
      <c r="J173" s="70">
        <v>1.2585</v>
      </c>
      <c r="K173" s="12">
        <f t="shared" si="24"/>
        <v>-4.9999999999994493E-4</v>
      </c>
      <c r="L173" s="20">
        <v>0.4</v>
      </c>
      <c r="M173" s="28" t="s">
        <v>16</v>
      </c>
      <c r="N173" s="14" t="str">
        <f t="shared" si="35"/>
        <v>GUADAGNO</v>
      </c>
      <c r="O173" s="15">
        <f t="shared" si="26"/>
        <v>4.9999999999994493</v>
      </c>
      <c r="P173" s="16">
        <f t="shared" si="27"/>
        <v>1.9999999999997797</v>
      </c>
      <c r="Q173" s="24">
        <v>0.79</v>
      </c>
      <c r="R173" s="16">
        <f t="shared" si="28"/>
        <v>1.579999999999826</v>
      </c>
      <c r="S173" s="18">
        <f t="shared" si="33"/>
        <v>2108.971</v>
      </c>
      <c r="U173" s="17">
        <f t="shared" si="29"/>
        <v>12108.971</v>
      </c>
      <c r="AM173" s="17">
        <f t="shared" si="34"/>
        <v>14217.941999999999</v>
      </c>
      <c r="BC173" s="17">
        <f t="shared" si="30"/>
        <v>18435.883999999998</v>
      </c>
      <c r="BT173" s="17">
        <f t="shared" si="31"/>
        <v>22653.826000000001</v>
      </c>
      <c r="CJ173" s="17">
        <f t="shared" si="32"/>
        <v>31089.71</v>
      </c>
    </row>
    <row r="174" spans="1:88" ht="15.75" x14ac:dyDescent="0.25">
      <c r="A174" s="44">
        <v>44472</v>
      </c>
      <c r="B174" s="44">
        <v>44473</v>
      </c>
      <c r="C174" s="79">
        <v>44482</v>
      </c>
      <c r="D174" s="81">
        <v>0.72499999999999998</v>
      </c>
      <c r="E174" s="67">
        <v>0.72799999999999998</v>
      </c>
      <c r="F174" s="67">
        <v>0.73899999999999999</v>
      </c>
      <c r="G174" s="44" t="s">
        <v>40</v>
      </c>
      <c r="H174" s="50" t="s">
        <v>23</v>
      </c>
      <c r="I174" s="63" t="s">
        <v>15</v>
      </c>
      <c r="J174" s="70">
        <v>0.73319999999999996</v>
      </c>
      <c r="K174" s="12">
        <f t="shared" si="24"/>
        <v>-8.1999999999999851E-3</v>
      </c>
      <c r="L174" s="20">
        <v>0.6</v>
      </c>
      <c r="M174" s="28" t="s">
        <v>16</v>
      </c>
      <c r="N174" s="14" t="str">
        <f t="shared" si="35"/>
        <v>GUADAGNO</v>
      </c>
      <c r="O174" s="15">
        <f t="shared" si="26"/>
        <v>81.999999999999858</v>
      </c>
      <c r="P174" s="16">
        <f t="shared" si="27"/>
        <v>49.19999999999991</v>
      </c>
      <c r="Q174" s="24">
        <v>1.35</v>
      </c>
      <c r="R174" s="16">
        <f t="shared" si="28"/>
        <v>66.419999999999888</v>
      </c>
      <c r="S174" s="18">
        <f t="shared" si="33"/>
        <v>2175.3910000000001</v>
      </c>
      <c r="U174" s="17">
        <f t="shared" si="29"/>
        <v>12175.391</v>
      </c>
      <c r="AM174" s="17">
        <f t="shared" si="34"/>
        <v>14350.781999999999</v>
      </c>
      <c r="BC174" s="17">
        <f t="shared" si="30"/>
        <v>18701.563999999998</v>
      </c>
      <c r="BT174" s="17">
        <f t="shared" si="31"/>
        <v>23052.346000000001</v>
      </c>
      <c r="CJ174" s="17">
        <f t="shared" si="32"/>
        <v>31753.91</v>
      </c>
    </row>
    <row r="175" spans="1:88" ht="15.75" x14ac:dyDescent="0.25">
      <c r="A175" s="44">
        <v>44480</v>
      </c>
      <c r="B175" s="44">
        <v>44481</v>
      </c>
      <c r="C175" s="79">
        <v>44481</v>
      </c>
      <c r="D175" s="81">
        <v>1.4421999999999999</v>
      </c>
      <c r="E175" s="67">
        <v>1.4369000000000001</v>
      </c>
      <c r="F175" s="67">
        <v>1.4549000000000001</v>
      </c>
      <c r="G175" s="44" t="s">
        <v>105</v>
      </c>
      <c r="H175" s="50" t="s">
        <v>45</v>
      </c>
      <c r="I175" s="63" t="s">
        <v>15</v>
      </c>
      <c r="J175" s="92">
        <v>1.4369000000000001</v>
      </c>
      <c r="K175" s="12">
        <f t="shared" si="24"/>
        <v>5.2999999999998604E-3</v>
      </c>
      <c r="L175" s="20">
        <v>1.1000000000000001</v>
      </c>
      <c r="M175" s="28" t="s">
        <v>16</v>
      </c>
      <c r="N175" s="14" t="str">
        <f t="shared" si="35"/>
        <v>PERDO</v>
      </c>
      <c r="O175" s="15">
        <f t="shared" si="26"/>
        <v>-52.999999999998607</v>
      </c>
      <c r="P175" s="16">
        <f t="shared" si="27"/>
        <v>-58.299999999998469</v>
      </c>
      <c r="Q175" s="24">
        <v>0.69</v>
      </c>
      <c r="R175" s="16">
        <f t="shared" si="28"/>
        <v>-40.226999999998938</v>
      </c>
      <c r="S175" s="18">
        <f t="shared" si="33"/>
        <v>2135.1640000000011</v>
      </c>
      <c r="U175" s="17">
        <f t="shared" si="29"/>
        <v>12135.164000000001</v>
      </c>
      <c r="AM175" s="17">
        <f t="shared" si="34"/>
        <v>14270.328000000001</v>
      </c>
      <c r="BC175" s="17">
        <f t="shared" si="30"/>
        <v>18540.656000000003</v>
      </c>
      <c r="BT175" s="17">
        <f t="shared" si="31"/>
        <v>22810.984000000008</v>
      </c>
      <c r="CJ175" s="17">
        <f t="shared" si="32"/>
        <v>31351.64000000001</v>
      </c>
    </row>
    <row r="176" spans="1:88" ht="15.75" x14ac:dyDescent="0.25">
      <c r="A176" s="44">
        <v>44486</v>
      </c>
      <c r="B176" s="44">
        <v>44491</v>
      </c>
      <c r="C176" s="79">
        <v>44504</v>
      </c>
      <c r="D176" s="81">
        <v>1.56</v>
      </c>
      <c r="E176" s="67">
        <v>1.544</v>
      </c>
      <c r="F176" s="67">
        <v>1.595</v>
      </c>
      <c r="G176" s="44" t="s">
        <v>40</v>
      </c>
      <c r="H176" s="50" t="s">
        <v>60</v>
      </c>
      <c r="I176" s="63" t="s">
        <v>15</v>
      </c>
      <c r="J176" s="92">
        <v>1.544</v>
      </c>
      <c r="K176" s="12">
        <f t="shared" si="24"/>
        <v>1.6000000000000014E-2</v>
      </c>
      <c r="L176" s="20">
        <v>0.4</v>
      </c>
      <c r="M176" s="28" t="s">
        <v>16</v>
      </c>
      <c r="N176" s="14" t="str">
        <f t="shared" si="35"/>
        <v>PERDO</v>
      </c>
      <c r="O176" s="15">
        <f t="shared" si="26"/>
        <v>-160.00000000000014</v>
      </c>
      <c r="P176" s="16">
        <f t="shared" si="27"/>
        <v>-64.000000000000057</v>
      </c>
      <c r="Q176" s="24">
        <v>0.65</v>
      </c>
      <c r="R176" s="16">
        <f t="shared" si="28"/>
        <v>-41.600000000000037</v>
      </c>
      <c r="S176" s="18">
        <f t="shared" si="33"/>
        <v>2093.5640000000012</v>
      </c>
      <c r="U176" s="17">
        <f t="shared" si="29"/>
        <v>12093.564000000002</v>
      </c>
      <c r="AM176" s="17">
        <f t="shared" si="34"/>
        <v>14187.128000000002</v>
      </c>
      <c r="BC176" s="17">
        <f t="shared" si="30"/>
        <v>18374.256000000005</v>
      </c>
      <c r="BT176" s="17">
        <f t="shared" si="31"/>
        <v>22561.384000000005</v>
      </c>
      <c r="CJ176" s="17">
        <f t="shared" si="32"/>
        <v>30935.640000000014</v>
      </c>
    </row>
    <row r="177" spans="1:88" ht="15.75" x14ac:dyDescent="0.25">
      <c r="A177" s="44">
        <v>44490</v>
      </c>
      <c r="B177" s="44">
        <v>44490</v>
      </c>
      <c r="C177" s="79">
        <v>44490</v>
      </c>
      <c r="D177" s="81">
        <v>1.6228</v>
      </c>
      <c r="E177" s="67">
        <v>1.6147</v>
      </c>
      <c r="F177" s="67">
        <v>1.6314</v>
      </c>
      <c r="G177" s="67" t="s">
        <v>100</v>
      </c>
      <c r="H177" s="67" t="s">
        <v>18</v>
      </c>
      <c r="I177" s="59" t="s">
        <v>15</v>
      </c>
      <c r="J177" s="70">
        <v>1.6257999999999999</v>
      </c>
      <c r="K177" s="12">
        <f t="shared" si="24"/>
        <v>-2.9999999999998916E-3</v>
      </c>
      <c r="L177" s="20">
        <v>1</v>
      </c>
      <c r="M177" s="28" t="s">
        <v>16</v>
      </c>
      <c r="N177" s="14" t="str">
        <f t="shared" si="35"/>
        <v>GUADAGNO</v>
      </c>
      <c r="O177" s="15">
        <f t="shared" si="26"/>
        <v>29.999999999998916</v>
      </c>
      <c r="P177" s="16">
        <f t="shared" si="27"/>
        <v>29.999999999998916</v>
      </c>
      <c r="Q177" s="24">
        <v>0.61</v>
      </c>
      <c r="R177" s="16">
        <f t="shared" si="28"/>
        <v>18.29999999999934</v>
      </c>
      <c r="S177" s="18">
        <f t="shared" si="33"/>
        <v>2111.8640000000005</v>
      </c>
      <c r="T177" s="9"/>
      <c r="U177" s="17">
        <f t="shared" si="29"/>
        <v>12111.864000000001</v>
      </c>
      <c r="V177" s="9"/>
      <c r="W177" s="9"/>
      <c r="AM177" s="17">
        <f t="shared" si="34"/>
        <v>14223.728000000001</v>
      </c>
      <c r="BC177" s="17">
        <f t="shared" si="30"/>
        <v>18447.456000000002</v>
      </c>
      <c r="BT177" s="17">
        <f t="shared" si="31"/>
        <v>22671.184000000001</v>
      </c>
      <c r="CJ177" s="17">
        <f t="shared" si="32"/>
        <v>31118.640000000007</v>
      </c>
    </row>
    <row r="178" spans="1:88" ht="19.5" customHeight="1" x14ac:dyDescent="0.25">
      <c r="A178" s="44">
        <v>44481</v>
      </c>
      <c r="B178" s="44">
        <v>44482</v>
      </c>
      <c r="C178" s="79">
        <v>44493</v>
      </c>
      <c r="D178" s="81">
        <v>1.3586</v>
      </c>
      <c r="E178" s="67">
        <v>1.3775999999999999</v>
      </c>
      <c r="F178" s="67">
        <v>1.3455999999999999</v>
      </c>
      <c r="G178" s="44" t="s">
        <v>22</v>
      </c>
      <c r="H178" s="50" t="s">
        <v>34</v>
      </c>
      <c r="I178" s="63" t="s">
        <v>26</v>
      </c>
      <c r="J178" s="92">
        <v>1.3775999999999999</v>
      </c>
      <c r="K178" s="12">
        <f t="shared" si="24"/>
        <v>-1.8999999999999906E-2</v>
      </c>
      <c r="L178" s="20">
        <v>0.3</v>
      </c>
      <c r="M178" s="28" t="s">
        <v>16</v>
      </c>
      <c r="N178" s="14" t="str">
        <f t="shared" si="35"/>
        <v>PERDO</v>
      </c>
      <c r="O178" s="15">
        <f t="shared" si="26"/>
        <v>-189.99999999999906</v>
      </c>
      <c r="P178" s="16">
        <f t="shared" si="27"/>
        <v>-56.999999999999716</v>
      </c>
      <c r="Q178" s="24">
        <v>0.72</v>
      </c>
      <c r="R178" s="16">
        <f t="shared" si="28"/>
        <v>-41.039999999999793</v>
      </c>
      <c r="S178" s="18">
        <f t="shared" si="33"/>
        <v>2070.8240000000005</v>
      </c>
      <c r="U178" s="17">
        <f t="shared" si="29"/>
        <v>12070.824000000001</v>
      </c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17">
        <f t="shared" si="34"/>
        <v>14141.648000000001</v>
      </c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17">
        <f t="shared" si="30"/>
        <v>18283.296000000002</v>
      </c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17">
        <f t="shared" si="31"/>
        <v>22424.944000000003</v>
      </c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J178" s="17">
        <f t="shared" si="32"/>
        <v>30708.240000000005</v>
      </c>
    </row>
    <row r="179" spans="1:88" ht="19.5" customHeight="1" x14ac:dyDescent="0.25">
      <c r="A179" s="44">
        <v>44490</v>
      </c>
      <c r="B179" s="44">
        <v>44491</v>
      </c>
      <c r="C179" s="79">
        <v>44493</v>
      </c>
      <c r="D179" s="81">
        <v>1.6228</v>
      </c>
      <c r="E179" s="67">
        <v>1.6147</v>
      </c>
      <c r="F179" s="67">
        <v>1.6314</v>
      </c>
      <c r="G179" s="67" t="s">
        <v>101</v>
      </c>
      <c r="H179" s="67" t="s">
        <v>18</v>
      </c>
      <c r="I179" s="59" t="s">
        <v>15</v>
      </c>
      <c r="J179" s="70">
        <v>1.6228</v>
      </c>
      <c r="K179" s="12">
        <f t="shared" si="24"/>
        <v>0</v>
      </c>
      <c r="L179" s="20">
        <v>1</v>
      </c>
      <c r="M179" s="28" t="s">
        <v>16</v>
      </c>
      <c r="N179" s="14" t="str">
        <f t="shared" si="35"/>
        <v>ZERO</v>
      </c>
      <c r="O179" s="15">
        <f t="shared" si="26"/>
        <v>0</v>
      </c>
      <c r="P179" s="16">
        <f t="shared" si="27"/>
        <v>0</v>
      </c>
      <c r="Q179" s="24">
        <v>0.61</v>
      </c>
      <c r="R179" s="16">
        <f t="shared" si="28"/>
        <v>0</v>
      </c>
      <c r="S179" s="18">
        <f t="shared" si="33"/>
        <v>2070.8240000000005</v>
      </c>
      <c r="T179" s="9"/>
      <c r="U179" s="17">
        <f t="shared" si="29"/>
        <v>12070.824000000001</v>
      </c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17">
        <f t="shared" si="34"/>
        <v>14141.648000000001</v>
      </c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17">
        <f t="shared" si="30"/>
        <v>18283.296000000002</v>
      </c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17">
        <f t="shared" si="31"/>
        <v>22424.944000000003</v>
      </c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J179" s="17">
        <f t="shared" si="32"/>
        <v>30708.240000000005</v>
      </c>
    </row>
    <row r="180" spans="1:88" ht="19.5" customHeight="1" x14ac:dyDescent="0.25">
      <c r="A180" s="44">
        <v>44494</v>
      </c>
      <c r="B180" s="44">
        <v>44494</v>
      </c>
      <c r="C180" s="79">
        <v>44494</v>
      </c>
      <c r="D180" s="81">
        <v>0.92490000000000006</v>
      </c>
      <c r="E180" s="67">
        <v>0.9194</v>
      </c>
      <c r="F180" s="67">
        <v>0.9304</v>
      </c>
      <c r="G180" s="44" t="s">
        <v>100</v>
      </c>
      <c r="H180" s="50" t="s">
        <v>25</v>
      </c>
      <c r="I180" s="59" t="s">
        <v>15</v>
      </c>
      <c r="J180" s="70">
        <v>0.92810000000000004</v>
      </c>
      <c r="K180" s="12">
        <f t="shared" si="24"/>
        <v>-3.1999999999999806E-3</v>
      </c>
      <c r="L180" s="20">
        <v>1.3</v>
      </c>
      <c r="M180" s="28" t="s">
        <v>16</v>
      </c>
      <c r="N180" s="14" t="str">
        <f t="shared" si="35"/>
        <v>GUADAGNO</v>
      </c>
      <c r="O180" s="15">
        <f t="shared" si="26"/>
        <v>31.999999999999808</v>
      </c>
      <c r="P180" s="16">
        <f t="shared" si="27"/>
        <v>41.599999999999753</v>
      </c>
      <c r="Q180" s="24">
        <v>1.07</v>
      </c>
      <c r="R180" s="16">
        <f t="shared" si="28"/>
        <v>44.511999999999738</v>
      </c>
      <c r="S180" s="18">
        <f t="shared" si="33"/>
        <v>2115.3360000000002</v>
      </c>
      <c r="T180" s="9"/>
      <c r="U180" s="17">
        <f t="shared" si="29"/>
        <v>12115.335999999999</v>
      </c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17">
        <f t="shared" si="34"/>
        <v>14230.672</v>
      </c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17">
        <f t="shared" si="30"/>
        <v>18461.344000000001</v>
      </c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17">
        <f t="shared" si="31"/>
        <v>22692.016000000003</v>
      </c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J180" s="17">
        <f t="shared" si="32"/>
        <v>31153.360000000001</v>
      </c>
    </row>
    <row r="181" spans="1:88" ht="19.5" customHeight="1" x14ac:dyDescent="0.25">
      <c r="A181" s="44">
        <v>44494</v>
      </c>
      <c r="B181" s="44">
        <v>44494</v>
      </c>
      <c r="C181" s="79">
        <v>44495</v>
      </c>
      <c r="D181" s="81">
        <v>0.92490000000000006</v>
      </c>
      <c r="E181" s="67">
        <v>0.9194</v>
      </c>
      <c r="F181" s="67">
        <v>0.9304</v>
      </c>
      <c r="G181" s="44" t="s">
        <v>101</v>
      </c>
      <c r="H181" s="50" t="s">
        <v>25</v>
      </c>
      <c r="I181" s="59" t="s">
        <v>15</v>
      </c>
      <c r="J181" s="70">
        <v>0.9304</v>
      </c>
      <c r="K181" s="12">
        <f t="shared" si="24"/>
        <v>-5.4999999999999494E-3</v>
      </c>
      <c r="L181" s="20">
        <v>1.3</v>
      </c>
      <c r="M181" s="28" t="s">
        <v>16</v>
      </c>
      <c r="N181" s="14" t="str">
        <f t="shared" si="35"/>
        <v>GUADAGNO</v>
      </c>
      <c r="O181" s="15">
        <f t="shared" si="26"/>
        <v>54.999999999999496</v>
      </c>
      <c r="P181" s="16">
        <f t="shared" si="27"/>
        <v>71.499999999999346</v>
      </c>
      <c r="Q181" s="24">
        <v>1.07</v>
      </c>
      <c r="R181" s="16">
        <f t="shared" si="28"/>
        <v>76.504999999999299</v>
      </c>
      <c r="S181" s="18">
        <f t="shared" si="33"/>
        <v>2191.8409999999994</v>
      </c>
      <c r="T181" s="9"/>
      <c r="U181" s="17">
        <f t="shared" si="29"/>
        <v>12191.841</v>
      </c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17">
        <f t="shared" si="34"/>
        <v>14383.681999999999</v>
      </c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17">
        <f t="shared" si="30"/>
        <v>18767.363999999998</v>
      </c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17">
        <f t="shared" si="31"/>
        <v>23151.045999999995</v>
      </c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J181" s="17">
        <f t="shared" si="32"/>
        <v>31918.409999999996</v>
      </c>
    </row>
    <row r="182" spans="1:88" ht="15.75" x14ac:dyDescent="0.25">
      <c r="A182" s="44">
        <v>44494</v>
      </c>
      <c r="B182" s="44">
        <v>44494</v>
      </c>
      <c r="C182" s="79">
        <v>44496</v>
      </c>
      <c r="D182" s="81">
        <v>0.74199999999999999</v>
      </c>
      <c r="E182" s="67">
        <v>0.7329</v>
      </c>
      <c r="F182" s="67">
        <v>0.75119999999999998</v>
      </c>
      <c r="G182" s="44" t="s">
        <v>105</v>
      </c>
      <c r="H182" s="50" t="s">
        <v>28</v>
      </c>
      <c r="I182" s="63" t="s">
        <v>15</v>
      </c>
      <c r="J182" s="89">
        <v>0.73809999999999998</v>
      </c>
      <c r="K182" s="12">
        <f t="shared" si="24"/>
        <v>3.9000000000000146E-3</v>
      </c>
      <c r="L182" s="20">
        <v>0.6</v>
      </c>
      <c r="M182" s="28" t="s">
        <v>16</v>
      </c>
      <c r="N182" s="14" t="str">
        <f t="shared" si="35"/>
        <v>PERDO</v>
      </c>
      <c r="O182" s="15">
        <f t="shared" si="26"/>
        <v>-39.000000000000142</v>
      </c>
      <c r="P182" s="16">
        <f t="shared" si="27"/>
        <v>-23.400000000000084</v>
      </c>
      <c r="Q182" s="24">
        <v>1.34</v>
      </c>
      <c r="R182" s="16">
        <f t="shared" si="28"/>
        <v>-31.356000000000115</v>
      </c>
      <c r="S182" s="18">
        <f t="shared" si="33"/>
        <v>2160.4849999999992</v>
      </c>
      <c r="U182" s="17">
        <f t="shared" si="29"/>
        <v>12160.484999999999</v>
      </c>
      <c r="AM182" s="17">
        <f t="shared" si="34"/>
        <v>14320.969999999998</v>
      </c>
      <c r="BC182" s="17">
        <f t="shared" si="30"/>
        <v>18641.939999999995</v>
      </c>
      <c r="BT182" s="17">
        <f t="shared" si="31"/>
        <v>22962.909999999996</v>
      </c>
      <c r="CJ182" s="17">
        <f t="shared" si="32"/>
        <v>31604.849999999991</v>
      </c>
    </row>
    <row r="183" spans="1:88" ht="15.75" x14ac:dyDescent="0.25">
      <c r="A183" s="44">
        <v>44493</v>
      </c>
      <c r="B183" s="44">
        <v>44494</v>
      </c>
      <c r="C183" s="79">
        <v>44498</v>
      </c>
      <c r="D183" s="81">
        <v>0.84450000000000003</v>
      </c>
      <c r="E183" s="67">
        <v>0.84099999999999997</v>
      </c>
      <c r="F183" s="67">
        <v>0.85199999999999998</v>
      </c>
      <c r="G183" s="44" t="s">
        <v>40</v>
      </c>
      <c r="H183" s="50" t="s">
        <v>104</v>
      </c>
      <c r="I183" s="63" t="s">
        <v>15</v>
      </c>
      <c r="J183" s="89">
        <v>0.84099999999999997</v>
      </c>
      <c r="K183" s="12">
        <f t="shared" si="24"/>
        <v>3.5000000000000586E-3</v>
      </c>
      <c r="L183" s="20">
        <v>1.2</v>
      </c>
      <c r="M183" s="28" t="s">
        <v>16</v>
      </c>
      <c r="N183" s="14" t="str">
        <f t="shared" si="35"/>
        <v>PERDO</v>
      </c>
      <c r="O183" s="15">
        <f t="shared" si="26"/>
        <v>-35.000000000000583</v>
      </c>
      <c r="P183" s="16">
        <f t="shared" si="27"/>
        <v>-42.000000000000696</v>
      </c>
      <c r="Q183" s="24">
        <v>1.18</v>
      </c>
      <c r="R183" s="16">
        <f t="shared" si="28"/>
        <v>-49.560000000000819</v>
      </c>
      <c r="S183" s="18">
        <f t="shared" si="33"/>
        <v>2110.9249999999984</v>
      </c>
      <c r="U183" s="17">
        <f t="shared" si="29"/>
        <v>12110.924999999999</v>
      </c>
      <c r="AM183" s="17">
        <f t="shared" si="34"/>
        <v>14221.849999999997</v>
      </c>
      <c r="BC183" s="17">
        <f t="shared" si="30"/>
        <v>18443.699999999993</v>
      </c>
      <c r="BT183" s="17">
        <f t="shared" si="31"/>
        <v>22665.549999999988</v>
      </c>
      <c r="CJ183" s="17">
        <f t="shared" si="32"/>
        <v>31109.249999999985</v>
      </c>
    </row>
    <row r="184" spans="1:88" ht="19.5" customHeight="1" x14ac:dyDescent="0.25">
      <c r="A184" s="44">
        <v>44502</v>
      </c>
      <c r="B184" s="44">
        <v>44503</v>
      </c>
      <c r="C184" s="79">
        <v>44504</v>
      </c>
      <c r="D184" s="81">
        <v>1.2470000000000001</v>
      </c>
      <c r="E184" s="67">
        <v>1.2555000000000001</v>
      </c>
      <c r="F184" s="67">
        <v>1.23</v>
      </c>
      <c r="G184" s="44" t="s">
        <v>40</v>
      </c>
      <c r="H184" s="50" t="s">
        <v>106</v>
      </c>
      <c r="I184" s="63" t="s">
        <v>26</v>
      </c>
      <c r="J184" s="70">
        <v>1.2310000000000001</v>
      </c>
      <c r="K184" s="12">
        <f t="shared" si="24"/>
        <v>1.6000000000000014E-2</v>
      </c>
      <c r="L184" s="20">
        <v>0.6</v>
      </c>
      <c r="M184" s="28" t="s">
        <v>16</v>
      </c>
      <c r="N184" s="14" t="str">
        <f t="shared" si="35"/>
        <v>GUADAGNO</v>
      </c>
      <c r="O184" s="15">
        <f t="shared" si="26"/>
        <v>160.00000000000014</v>
      </c>
      <c r="P184" s="16">
        <f t="shared" si="27"/>
        <v>96.000000000000085</v>
      </c>
      <c r="Q184" s="24">
        <v>0.81</v>
      </c>
      <c r="R184" s="16">
        <f t="shared" si="28"/>
        <v>77.760000000000076</v>
      </c>
      <c r="S184" s="18">
        <f t="shared" si="33"/>
        <v>2188.6849999999986</v>
      </c>
      <c r="T184" s="9"/>
      <c r="U184" s="17">
        <f t="shared" si="29"/>
        <v>12188.684999999998</v>
      </c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17">
        <f t="shared" si="34"/>
        <v>14377.369999999997</v>
      </c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17">
        <f t="shared" si="30"/>
        <v>18754.739999999994</v>
      </c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17">
        <f t="shared" si="31"/>
        <v>23132.109999999993</v>
      </c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J184" s="17">
        <f t="shared" si="32"/>
        <v>31886.849999999984</v>
      </c>
    </row>
    <row r="185" spans="1:88" ht="19.5" customHeight="1" x14ac:dyDescent="0.25">
      <c r="A185" s="44">
        <v>44493</v>
      </c>
      <c r="B185" s="44">
        <v>44493</v>
      </c>
      <c r="C185" s="79">
        <v>44506</v>
      </c>
      <c r="D185" s="81">
        <v>0.6845</v>
      </c>
      <c r="E185" s="67">
        <v>0.69350000000000001</v>
      </c>
      <c r="F185" s="67">
        <v>0.67200000000000004</v>
      </c>
      <c r="G185" s="44" t="s">
        <v>40</v>
      </c>
      <c r="H185" s="50" t="s">
        <v>117</v>
      </c>
      <c r="I185" s="63" t="s">
        <v>26</v>
      </c>
      <c r="J185" s="70">
        <v>0.67449999999999999</v>
      </c>
      <c r="K185" s="12">
        <f t="shared" si="24"/>
        <v>1.0000000000000009E-2</v>
      </c>
      <c r="L185" s="20">
        <v>0.4</v>
      </c>
      <c r="M185" s="28" t="s">
        <v>16</v>
      </c>
      <c r="N185" s="14" t="str">
        <f t="shared" si="35"/>
        <v>GUADAGNO</v>
      </c>
      <c r="O185" s="15">
        <f t="shared" si="26"/>
        <v>100.00000000000009</v>
      </c>
      <c r="P185" s="16">
        <f t="shared" si="27"/>
        <v>40.000000000000036</v>
      </c>
      <c r="Q185" s="24">
        <v>1.48</v>
      </c>
      <c r="R185" s="16">
        <f t="shared" si="28"/>
        <v>59.200000000000053</v>
      </c>
      <c r="S185" s="18">
        <f t="shared" si="33"/>
        <v>2247.8849999999989</v>
      </c>
      <c r="T185" s="9"/>
      <c r="U185" s="17">
        <f t="shared" si="29"/>
        <v>12247.884999999998</v>
      </c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17">
        <f t="shared" si="34"/>
        <v>14495.769999999997</v>
      </c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17">
        <f t="shared" si="30"/>
        <v>18991.539999999994</v>
      </c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17">
        <f t="shared" si="31"/>
        <v>23487.309999999994</v>
      </c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J185" s="17">
        <f t="shared" si="32"/>
        <v>32478.849999999988</v>
      </c>
    </row>
    <row r="186" spans="1:88" ht="19.5" customHeight="1" x14ac:dyDescent="0.25">
      <c r="A186" s="44">
        <v>44508</v>
      </c>
      <c r="B186" s="44">
        <v>44509</v>
      </c>
      <c r="C186" s="79">
        <v>44512</v>
      </c>
      <c r="D186" s="81">
        <v>0.71289999999999998</v>
      </c>
      <c r="E186" s="67">
        <v>0.70350000000000001</v>
      </c>
      <c r="F186" s="67">
        <v>0.72589999999999999</v>
      </c>
      <c r="G186" s="44" t="s">
        <v>105</v>
      </c>
      <c r="H186" s="50" t="s">
        <v>52</v>
      </c>
      <c r="I186" s="63" t="s">
        <v>15</v>
      </c>
      <c r="J186" s="92">
        <v>0.70350000000000001</v>
      </c>
      <c r="K186" s="12">
        <f t="shared" si="24"/>
        <v>9.3999999999999639E-3</v>
      </c>
      <c r="L186" s="20">
        <v>0.6</v>
      </c>
      <c r="M186" s="28" t="s">
        <v>16</v>
      </c>
      <c r="N186" s="14" t="str">
        <f t="shared" si="35"/>
        <v>PERDO</v>
      </c>
      <c r="O186" s="15">
        <f t="shared" si="26"/>
        <v>-93.999999999999645</v>
      </c>
      <c r="P186" s="16">
        <f t="shared" si="27"/>
        <v>-56.399999999999785</v>
      </c>
      <c r="Q186" s="24">
        <v>1.41</v>
      </c>
      <c r="R186" s="16">
        <f t="shared" si="28"/>
        <v>-79.523999999999688</v>
      </c>
      <c r="S186" s="18">
        <f t="shared" si="33"/>
        <v>2168.360999999999</v>
      </c>
      <c r="U186" s="17">
        <f t="shared" si="29"/>
        <v>12168.360999999999</v>
      </c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17">
        <f t="shared" si="34"/>
        <v>14336.721999999998</v>
      </c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17">
        <f t="shared" si="30"/>
        <v>18673.443999999996</v>
      </c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17">
        <f t="shared" si="31"/>
        <v>23010.165999999994</v>
      </c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J186" s="17">
        <f t="shared" si="32"/>
        <v>31683.60999999999</v>
      </c>
    </row>
    <row r="187" spans="1:88" ht="15.75" x14ac:dyDescent="0.25">
      <c r="A187" s="44">
        <v>44493</v>
      </c>
      <c r="B187" s="44">
        <v>44493</v>
      </c>
      <c r="C187" s="79">
        <v>44514</v>
      </c>
      <c r="D187" s="81">
        <v>0.8135</v>
      </c>
      <c r="E187" s="67">
        <v>0.82550000000000001</v>
      </c>
      <c r="F187" s="67">
        <v>0.79949999999999999</v>
      </c>
      <c r="G187" s="44" t="s">
        <v>40</v>
      </c>
      <c r="H187" s="50" t="s">
        <v>39</v>
      </c>
      <c r="I187" s="59" t="s">
        <v>26</v>
      </c>
      <c r="J187" s="70">
        <v>0.81320000000000003</v>
      </c>
      <c r="K187" s="12">
        <f t="shared" si="24"/>
        <v>2.9999999999996696E-4</v>
      </c>
      <c r="L187" s="20">
        <v>0.4</v>
      </c>
      <c r="M187" s="28" t="s">
        <v>16</v>
      </c>
      <c r="N187" s="14" t="str">
        <f t="shared" si="35"/>
        <v>GUADAGNO</v>
      </c>
      <c r="O187" s="15">
        <f t="shared" si="26"/>
        <v>2.9999999999996696</v>
      </c>
      <c r="P187" s="16">
        <f t="shared" si="27"/>
        <v>1.1999999999998678</v>
      </c>
      <c r="Q187" s="24">
        <v>1.24</v>
      </c>
      <c r="R187" s="16">
        <f t="shared" si="28"/>
        <v>1.4879999999998361</v>
      </c>
      <c r="S187" s="18">
        <f t="shared" si="33"/>
        <v>2169.8489999999988</v>
      </c>
      <c r="T187" s="9"/>
      <c r="U187" s="17">
        <f t="shared" si="29"/>
        <v>12169.848999999998</v>
      </c>
      <c r="V187" s="9"/>
      <c r="W187" s="9"/>
      <c r="AM187" s="17">
        <f t="shared" si="34"/>
        <v>14339.697999999997</v>
      </c>
      <c r="BC187" s="17">
        <f t="shared" si="30"/>
        <v>18679.395999999993</v>
      </c>
      <c r="BT187" s="17">
        <f t="shared" si="31"/>
        <v>23019.093999999994</v>
      </c>
      <c r="CJ187" s="17">
        <f t="shared" si="32"/>
        <v>31698.489999999987</v>
      </c>
    </row>
    <row r="188" spans="1:88" ht="15.75" x14ac:dyDescent="0.25">
      <c r="A188" s="44">
        <v>44508</v>
      </c>
      <c r="B188" s="44">
        <v>44508</v>
      </c>
      <c r="C188" s="79">
        <v>44515</v>
      </c>
      <c r="D188" s="81">
        <v>0.91149999999999998</v>
      </c>
      <c r="E188" s="67">
        <v>0.90869999999999995</v>
      </c>
      <c r="F188" s="67">
        <v>0.90249999999999997</v>
      </c>
      <c r="G188" s="44" t="s">
        <v>105</v>
      </c>
      <c r="H188" s="50" t="s">
        <v>53</v>
      </c>
      <c r="I188" s="63" t="s">
        <v>26</v>
      </c>
      <c r="J188" s="92">
        <v>0.90969999999999995</v>
      </c>
      <c r="K188" s="12">
        <f t="shared" si="24"/>
        <v>1.8000000000000238E-3</v>
      </c>
      <c r="L188" s="20">
        <v>0.3</v>
      </c>
      <c r="M188" s="28" t="s">
        <v>16</v>
      </c>
      <c r="N188" s="14" t="str">
        <f t="shared" si="35"/>
        <v>GUADAGNO</v>
      </c>
      <c r="O188" s="15">
        <f t="shared" si="26"/>
        <v>18.000000000000238</v>
      </c>
      <c r="P188" s="16">
        <f t="shared" si="27"/>
        <v>5.4000000000000714</v>
      </c>
      <c r="Q188" s="24">
        <v>1.1000000000000001</v>
      </c>
      <c r="R188" s="16">
        <f t="shared" si="28"/>
        <v>5.9400000000000794</v>
      </c>
      <c r="S188" s="18">
        <f t="shared" si="33"/>
        <v>2175.7889999999989</v>
      </c>
      <c r="U188" s="17">
        <f t="shared" si="29"/>
        <v>12175.788999999999</v>
      </c>
      <c r="AM188" s="17">
        <f t="shared" si="34"/>
        <v>14351.577999999998</v>
      </c>
      <c r="BC188" s="17">
        <f t="shared" si="30"/>
        <v>18703.155999999995</v>
      </c>
      <c r="BT188" s="17">
        <f t="shared" si="31"/>
        <v>23054.733999999993</v>
      </c>
      <c r="CJ188" s="17">
        <f t="shared" si="32"/>
        <v>31757.889999999989</v>
      </c>
    </row>
    <row r="189" spans="1:88" ht="15.75" x14ac:dyDescent="0.25">
      <c r="A189" s="44">
        <v>44516</v>
      </c>
      <c r="B189" s="44">
        <v>44516</v>
      </c>
      <c r="C189" s="79">
        <v>44517</v>
      </c>
      <c r="D189" s="81">
        <v>0.91859999999999997</v>
      </c>
      <c r="E189" s="67">
        <v>0.91859999999999997</v>
      </c>
      <c r="F189" s="67">
        <v>0.91110000000000002</v>
      </c>
      <c r="G189" s="44" t="s">
        <v>98</v>
      </c>
      <c r="H189" s="50" t="s">
        <v>25</v>
      </c>
      <c r="I189" s="63" t="s">
        <v>26</v>
      </c>
      <c r="J189" s="92">
        <v>0.91639999999999999</v>
      </c>
      <c r="K189" s="12">
        <f t="shared" si="24"/>
        <v>2.1999999999999797E-3</v>
      </c>
      <c r="L189" s="20">
        <v>1.1000000000000001</v>
      </c>
      <c r="M189" s="28" t="s">
        <v>16</v>
      </c>
      <c r="N189" s="14" t="str">
        <f t="shared" si="35"/>
        <v>GUADAGNO</v>
      </c>
      <c r="O189" s="15">
        <f t="shared" si="26"/>
        <v>21.999999999999797</v>
      </c>
      <c r="P189" s="16">
        <f t="shared" si="27"/>
        <v>24.199999999999779</v>
      </c>
      <c r="Q189" s="24">
        <v>1.0900000000000001</v>
      </c>
      <c r="R189" s="16">
        <f t="shared" si="28"/>
        <v>26.377999999999762</v>
      </c>
      <c r="S189" s="18">
        <f t="shared" si="33"/>
        <v>2202.1669999999986</v>
      </c>
      <c r="U189" s="17">
        <f t="shared" si="29"/>
        <v>12202.166999999998</v>
      </c>
      <c r="AM189" s="17">
        <f t="shared" si="34"/>
        <v>14404.333999999997</v>
      </c>
      <c r="BC189" s="17">
        <f t="shared" si="30"/>
        <v>18808.667999999994</v>
      </c>
      <c r="BT189" s="17">
        <f t="shared" si="31"/>
        <v>23213.001999999993</v>
      </c>
      <c r="CJ189" s="17">
        <f t="shared" si="32"/>
        <v>32021.669999999984</v>
      </c>
    </row>
    <row r="190" spans="1:88" ht="15.75" x14ac:dyDescent="0.25">
      <c r="A190" s="44">
        <v>44516</v>
      </c>
      <c r="B190" s="44">
        <v>44516</v>
      </c>
      <c r="C190" s="79">
        <v>44517</v>
      </c>
      <c r="D190" s="81">
        <v>0.70299999999999996</v>
      </c>
      <c r="E190" s="67">
        <v>0.70299999999999996</v>
      </c>
      <c r="F190" s="67">
        <v>0.69769999999999999</v>
      </c>
      <c r="G190" s="44" t="s">
        <v>98</v>
      </c>
      <c r="H190" s="50" t="s">
        <v>52</v>
      </c>
      <c r="I190" s="63" t="s">
        <v>26</v>
      </c>
      <c r="J190" s="92">
        <v>0.70109999999999995</v>
      </c>
      <c r="K190" s="12">
        <f t="shared" si="24"/>
        <v>1.9000000000000128E-3</v>
      </c>
      <c r="L190" s="20">
        <v>1.1000000000000001</v>
      </c>
      <c r="M190" s="28" t="s">
        <v>16</v>
      </c>
      <c r="N190" s="14" t="str">
        <f t="shared" si="35"/>
        <v>GUADAGNO</v>
      </c>
      <c r="O190" s="15">
        <f t="shared" si="26"/>
        <v>19.000000000000128</v>
      </c>
      <c r="P190" s="16">
        <f t="shared" si="27"/>
        <v>20.900000000000141</v>
      </c>
      <c r="Q190" s="24">
        <v>1.42</v>
      </c>
      <c r="R190" s="16">
        <f t="shared" si="28"/>
        <v>29.6780000000002</v>
      </c>
      <c r="S190" s="18">
        <f t="shared" si="33"/>
        <v>2231.8449999999989</v>
      </c>
      <c r="U190" s="17">
        <f t="shared" si="29"/>
        <v>12231.844999999999</v>
      </c>
      <c r="AM190" s="17">
        <f t="shared" si="34"/>
        <v>14463.689999999999</v>
      </c>
      <c r="BC190" s="17">
        <f t="shared" si="30"/>
        <v>18927.379999999997</v>
      </c>
      <c r="BT190" s="17">
        <f t="shared" si="31"/>
        <v>23391.069999999992</v>
      </c>
      <c r="CJ190" s="17">
        <f t="shared" si="32"/>
        <v>32318.44999999999</v>
      </c>
    </row>
    <row r="191" spans="1:88" ht="19.5" customHeight="1" x14ac:dyDescent="0.25">
      <c r="A191" s="44">
        <v>44506</v>
      </c>
      <c r="B191" s="44">
        <v>44508</v>
      </c>
      <c r="C191" s="79">
        <v>44524</v>
      </c>
      <c r="D191" s="81">
        <v>1.04</v>
      </c>
      <c r="E191" s="67">
        <v>1.0397000000000001</v>
      </c>
      <c r="F191" s="67">
        <v>1.03</v>
      </c>
      <c r="G191" s="44" t="s">
        <v>40</v>
      </c>
      <c r="H191" s="50" t="s">
        <v>51</v>
      </c>
      <c r="I191" s="63" t="s">
        <v>26</v>
      </c>
      <c r="J191" s="70">
        <v>1.0397000000000001</v>
      </c>
      <c r="K191" s="12">
        <f t="shared" si="24"/>
        <v>2.9999999999996696E-4</v>
      </c>
      <c r="L191" s="20">
        <v>0.9</v>
      </c>
      <c r="M191" s="28" t="s">
        <v>16</v>
      </c>
      <c r="N191" s="14" t="str">
        <f t="shared" si="35"/>
        <v>GUADAGNO</v>
      </c>
      <c r="O191" s="15">
        <f t="shared" si="26"/>
        <v>2.9999999999996696</v>
      </c>
      <c r="P191" s="16">
        <f t="shared" si="27"/>
        <v>2.6999999999997026</v>
      </c>
      <c r="Q191" s="24">
        <v>0.95</v>
      </c>
      <c r="R191" s="16">
        <f t="shared" si="28"/>
        <v>2.5649999999997175</v>
      </c>
      <c r="S191" s="18">
        <f t="shared" si="33"/>
        <v>2234.4099999999985</v>
      </c>
      <c r="T191" s="9"/>
      <c r="U191" s="17">
        <f t="shared" si="29"/>
        <v>12234.409999999998</v>
      </c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17">
        <f t="shared" si="34"/>
        <v>14468.819999999996</v>
      </c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17">
        <f t="shared" si="30"/>
        <v>18937.639999999992</v>
      </c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17">
        <f t="shared" si="31"/>
        <v>23406.459999999992</v>
      </c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J191" s="17">
        <f t="shared" si="32"/>
        <v>32344.099999999984</v>
      </c>
    </row>
    <row r="192" spans="1:88" ht="19.5" customHeight="1" x14ac:dyDescent="0.25">
      <c r="A192" s="44">
        <v>44514</v>
      </c>
      <c r="B192" s="44">
        <v>44515</v>
      </c>
      <c r="C192" s="79">
        <v>44524</v>
      </c>
      <c r="D192" s="81">
        <v>1.25</v>
      </c>
      <c r="E192" s="67">
        <v>1.2515000000000001</v>
      </c>
      <c r="F192" s="67">
        <v>1.2689999999999999</v>
      </c>
      <c r="G192" s="44" t="s">
        <v>40</v>
      </c>
      <c r="H192" s="50" t="s">
        <v>38</v>
      </c>
      <c r="I192" s="63" t="s">
        <v>15</v>
      </c>
      <c r="J192" s="70">
        <v>1.2689999999999999</v>
      </c>
      <c r="K192" s="12">
        <f t="shared" si="24"/>
        <v>-1.8999999999999906E-2</v>
      </c>
      <c r="L192" s="20">
        <v>0.6</v>
      </c>
      <c r="M192" s="28" t="s">
        <v>16</v>
      </c>
      <c r="N192" s="14" t="str">
        <f t="shared" si="35"/>
        <v>GUADAGNO</v>
      </c>
      <c r="O192" s="15">
        <f t="shared" si="26"/>
        <v>189.99999999999906</v>
      </c>
      <c r="P192" s="16">
        <f t="shared" si="27"/>
        <v>113.99999999999943</v>
      </c>
      <c r="Q192" s="24">
        <v>0.78</v>
      </c>
      <c r="R192" s="16">
        <f t="shared" si="28"/>
        <v>88.919999999999561</v>
      </c>
      <c r="S192" s="18">
        <f t="shared" si="33"/>
        <v>2323.3299999999981</v>
      </c>
      <c r="T192" s="9"/>
      <c r="U192" s="17">
        <f t="shared" si="29"/>
        <v>12323.329999999998</v>
      </c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17">
        <f t="shared" si="34"/>
        <v>14646.659999999996</v>
      </c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17">
        <f t="shared" si="30"/>
        <v>19293.319999999992</v>
      </c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17">
        <f t="shared" si="31"/>
        <v>23939.979999999989</v>
      </c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J192" s="17">
        <f t="shared" si="32"/>
        <v>33233.299999999981</v>
      </c>
    </row>
    <row r="193" spans="1:88" ht="19.5" customHeight="1" x14ac:dyDescent="0.25">
      <c r="A193" s="44">
        <v>44521</v>
      </c>
      <c r="B193" s="44">
        <v>44526</v>
      </c>
      <c r="C193" s="79">
        <v>44526</v>
      </c>
      <c r="D193" s="81">
        <v>1.8633</v>
      </c>
      <c r="E193" s="67">
        <v>1.873</v>
      </c>
      <c r="F193" s="67">
        <v>1.7969999999999999</v>
      </c>
      <c r="G193" s="44" t="s">
        <v>40</v>
      </c>
      <c r="H193" s="50" t="s">
        <v>61</v>
      </c>
      <c r="I193" s="63" t="s">
        <v>26</v>
      </c>
      <c r="J193" s="92">
        <v>1.873</v>
      </c>
      <c r="K193" s="12">
        <f t="shared" si="24"/>
        <v>-9.7000000000000419E-3</v>
      </c>
      <c r="L193" s="20">
        <v>0.8</v>
      </c>
      <c r="M193" s="28" t="s">
        <v>16</v>
      </c>
      <c r="N193" s="14" t="str">
        <f t="shared" si="35"/>
        <v>PERDO</v>
      </c>
      <c r="O193" s="15">
        <f t="shared" si="26"/>
        <v>-97.000000000000426</v>
      </c>
      <c r="P193" s="16">
        <f t="shared" si="27"/>
        <v>-77.60000000000035</v>
      </c>
      <c r="Q193" s="24">
        <v>0.53</v>
      </c>
      <c r="R193" s="16">
        <f t="shared" si="28"/>
        <v>-41.128000000000185</v>
      </c>
      <c r="S193" s="18">
        <f t="shared" si="33"/>
        <v>2282.201999999998</v>
      </c>
      <c r="T193" s="9"/>
      <c r="U193" s="17">
        <f t="shared" si="29"/>
        <v>12282.201999999997</v>
      </c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17">
        <f t="shared" si="34"/>
        <v>14564.403999999995</v>
      </c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17">
        <f t="shared" si="30"/>
        <v>19128.80799999999</v>
      </c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17">
        <f t="shared" si="31"/>
        <v>23693.211999999989</v>
      </c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J193" s="17">
        <f t="shared" si="32"/>
        <v>32822.019999999975</v>
      </c>
    </row>
    <row r="194" spans="1:88" ht="19.5" customHeight="1" x14ac:dyDescent="0.25">
      <c r="A194" s="44">
        <v>44530</v>
      </c>
      <c r="B194" s="44">
        <v>44530</v>
      </c>
      <c r="C194" s="79">
        <v>44531</v>
      </c>
      <c r="D194" s="81">
        <v>1.1315</v>
      </c>
      <c r="E194" s="67">
        <v>1.1379999999999999</v>
      </c>
      <c r="F194" s="67">
        <v>1.1140000000000001</v>
      </c>
      <c r="G194" s="44" t="s">
        <v>40</v>
      </c>
      <c r="H194" s="50" t="s">
        <v>79</v>
      </c>
      <c r="I194" s="63" t="s">
        <v>26</v>
      </c>
      <c r="J194" s="70">
        <v>1.1316999999999999</v>
      </c>
      <c r="K194" s="12">
        <f t="shared" si="24"/>
        <v>-1.9999999999997797E-4</v>
      </c>
      <c r="L194" s="20">
        <v>0.6</v>
      </c>
      <c r="M194" s="28" t="s">
        <v>16</v>
      </c>
      <c r="N194" s="14" t="str">
        <f t="shared" si="35"/>
        <v>PERDO</v>
      </c>
      <c r="O194" s="15">
        <f t="shared" si="26"/>
        <v>-1.9999999999997797</v>
      </c>
      <c r="P194" s="16">
        <f t="shared" si="27"/>
        <v>-1.1999999999998678</v>
      </c>
      <c r="Q194" s="24">
        <v>0.88</v>
      </c>
      <c r="R194" s="16">
        <f t="shared" si="28"/>
        <v>-1.0559999999998837</v>
      </c>
      <c r="S194" s="18">
        <f t="shared" si="33"/>
        <v>2281.1459999999979</v>
      </c>
      <c r="T194" s="9"/>
      <c r="U194" s="17">
        <f t="shared" ref="U194:U217" si="36">(10000+S194)</f>
        <v>12281.145999999997</v>
      </c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17">
        <f t="shared" si="34"/>
        <v>14562.291999999996</v>
      </c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17">
        <f t="shared" ref="BC194:BC217" si="37">10000+(S194*4)</f>
        <v>19124.583999999992</v>
      </c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17">
        <f t="shared" ref="BT194:BT217" si="38">10000+(S194*6)</f>
        <v>23686.875999999989</v>
      </c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J194" s="17">
        <f t="shared" ref="CJ194:CJ217" si="39">10000+(S194*10)</f>
        <v>32811.459999999977</v>
      </c>
    </row>
    <row r="195" spans="1:88" ht="19.5" customHeight="1" x14ac:dyDescent="0.25">
      <c r="A195" s="44">
        <v>44530</v>
      </c>
      <c r="B195" s="44">
        <v>44530</v>
      </c>
      <c r="C195" s="79">
        <v>44542</v>
      </c>
      <c r="D195" s="81">
        <v>1.3325</v>
      </c>
      <c r="E195" s="67">
        <v>1.3185</v>
      </c>
      <c r="F195" s="67">
        <v>1.3714999999999999</v>
      </c>
      <c r="G195" s="44" t="s">
        <v>40</v>
      </c>
      <c r="H195" s="50" t="s">
        <v>34</v>
      </c>
      <c r="I195" s="63" t="s">
        <v>15</v>
      </c>
      <c r="J195" s="70">
        <v>1.3185</v>
      </c>
      <c r="K195" s="12">
        <f t="shared" si="24"/>
        <v>1.4000000000000012E-2</v>
      </c>
      <c r="L195" s="20">
        <v>0.3</v>
      </c>
      <c r="M195" s="28" t="s">
        <v>16</v>
      </c>
      <c r="N195" s="14" t="str">
        <f t="shared" si="35"/>
        <v>PERDO</v>
      </c>
      <c r="O195" s="15">
        <f t="shared" si="26"/>
        <v>-140.00000000000011</v>
      </c>
      <c r="P195" s="16">
        <f t="shared" si="27"/>
        <v>-42.000000000000036</v>
      </c>
      <c r="Q195" s="24">
        <v>0.75</v>
      </c>
      <c r="R195" s="16">
        <f t="shared" si="28"/>
        <v>-31.500000000000028</v>
      </c>
      <c r="S195" s="18">
        <f t="shared" ref="S195:S217" si="40">S194+R195</f>
        <v>2249.6459999999979</v>
      </c>
      <c r="T195" s="9"/>
      <c r="U195" s="17">
        <f t="shared" si="36"/>
        <v>12249.645999999997</v>
      </c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17">
        <f t="shared" ref="AM195:AM217" si="41">10000+(S195*2)</f>
        <v>14499.291999999996</v>
      </c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17">
        <f t="shared" si="37"/>
        <v>18998.583999999992</v>
      </c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17">
        <f t="shared" si="38"/>
        <v>23497.875999999989</v>
      </c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J195" s="17">
        <f t="shared" si="39"/>
        <v>32496.459999999977</v>
      </c>
    </row>
    <row r="196" spans="1:88" ht="19.5" customHeight="1" x14ac:dyDescent="0.25">
      <c r="A196" s="44">
        <v>44535</v>
      </c>
      <c r="B196" s="44">
        <v>44536</v>
      </c>
      <c r="C196" s="79">
        <v>44542</v>
      </c>
      <c r="D196" s="81">
        <v>1.04</v>
      </c>
      <c r="E196" s="67">
        <v>1.048</v>
      </c>
      <c r="F196" s="67">
        <v>1.0285</v>
      </c>
      <c r="G196" s="44" t="s">
        <v>22</v>
      </c>
      <c r="H196" s="50" t="s">
        <v>51</v>
      </c>
      <c r="I196" s="63" t="s">
        <v>26</v>
      </c>
      <c r="J196" s="70">
        <v>1.048</v>
      </c>
      <c r="K196" s="12">
        <f t="shared" si="24"/>
        <v>-8.0000000000000071E-3</v>
      </c>
      <c r="L196" s="20">
        <v>1.04</v>
      </c>
      <c r="M196" s="28" t="s">
        <v>16</v>
      </c>
      <c r="N196" s="14" t="str">
        <f t="shared" si="35"/>
        <v>PERDO</v>
      </c>
      <c r="O196" s="15">
        <f t="shared" si="26"/>
        <v>-80.000000000000071</v>
      </c>
      <c r="P196" s="16">
        <f t="shared" si="27"/>
        <v>-83.200000000000074</v>
      </c>
      <c r="Q196" s="24">
        <v>0.94</v>
      </c>
      <c r="R196" s="16">
        <f t="shared" si="28"/>
        <v>-78.208000000000069</v>
      </c>
      <c r="S196" s="18">
        <f t="shared" si="40"/>
        <v>2171.4379999999978</v>
      </c>
      <c r="T196" s="9"/>
      <c r="U196" s="17">
        <f t="shared" si="36"/>
        <v>12171.437999999998</v>
      </c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17">
        <f t="shared" si="41"/>
        <v>14342.875999999997</v>
      </c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17">
        <f t="shared" si="37"/>
        <v>18685.751999999993</v>
      </c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17">
        <f t="shared" si="38"/>
        <v>23028.627999999986</v>
      </c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J196" s="17">
        <f t="shared" si="39"/>
        <v>31714.379999999979</v>
      </c>
    </row>
    <row r="197" spans="1:88" ht="19.5" customHeight="1" x14ac:dyDescent="0.25">
      <c r="A197" s="44">
        <v>44535</v>
      </c>
      <c r="B197" s="44">
        <v>44536</v>
      </c>
      <c r="C197" s="79">
        <v>44542</v>
      </c>
      <c r="D197" s="81">
        <v>1.2310000000000001</v>
      </c>
      <c r="E197" s="67">
        <v>1.236</v>
      </c>
      <c r="F197" s="67">
        <v>1.224</v>
      </c>
      <c r="G197" s="44" t="s">
        <v>22</v>
      </c>
      <c r="H197" s="50" t="s">
        <v>46</v>
      </c>
      <c r="I197" s="63" t="s">
        <v>26</v>
      </c>
      <c r="J197" s="70">
        <v>1.236</v>
      </c>
      <c r="K197" s="12">
        <f t="shared" si="24"/>
        <v>-4.9999999999998934E-3</v>
      </c>
      <c r="L197" s="20">
        <v>0.9</v>
      </c>
      <c r="M197" s="28" t="s">
        <v>16</v>
      </c>
      <c r="N197" s="14" t="str">
        <f t="shared" si="35"/>
        <v>PERDO</v>
      </c>
      <c r="O197" s="15">
        <f t="shared" si="26"/>
        <v>-49.999999999998934</v>
      </c>
      <c r="P197" s="16">
        <f t="shared" si="27"/>
        <v>-44.999999999999041</v>
      </c>
      <c r="Q197" s="24">
        <v>0.81</v>
      </c>
      <c r="R197" s="16">
        <f t="shared" si="28"/>
        <v>-36.449999999999228</v>
      </c>
      <c r="S197" s="18">
        <f t="shared" si="40"/>
        <v>2134.9879999999985</v>
      </c>
      <c r="T197" s="9"/>
      <c r="U197" s="17">
        <f t="shared" si="36"/>
        <v>12134.987999999998</v>
      </c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17">
        <f t="shared" si="41"/>
        <v>14269.975999999997</v>
      </c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17">
        <f t="shared" si="37"/>
        <v>18539.951999999994</v>
      </c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17">
        <f t="shared" si="38"/>
        <v>22809.927999999993</v>
      </c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J197" s="17">
        <f t="shared" si="39"/>
        <v>31349.879999999983</v>
      </c>
    </row>
    <row r="198" spans="1:88" ht="19.5" customHeight="1" x14ac:dyDescent="0.25">
      <c r="A198" s="44">
        <v>44535</v>
      </c>
      <c r="B198" s="44">
        <v>44536</v>
      </c>
      <c r="C198" s="79">
        <v>44542</v>
      </c>
      <c r="D198" s="81">
        <v>1.3325</v>
      </c>
      <c r="E198" s="67">
        <v>1.3185</v>
      </c>
      <c r="F198" s="67">
        <v>1.3714999999999999</v>
      </c>
      <c r="G198" s="44" t="s">
        <v>22</v>
      </c>
      <c r="H198" s="50" t="s">
        <v>43</v>
      </c>
      <c r="I198" s="63" t="s">
        <v>15</v>
      </c>
      <c r="J198" s="70">
        <v>1.3185</v>
      </c>
      <c r="K198" s="12">
        <f t="shared" ref="K198:K262" si="42">D198-J198</f>
        <v>1.4000000000000012E-2</v>
      </c>
      <c r="L198" s="20">
        <v>0.3</v>
      </c>
      <c r="M198" s="28" t="s">
        <v>16</v>
      </c>
      <c r="N198" s="14" t="str">
        <f t="shared" si="35"/>
        <v>PERDO</v>
      </c>
      <c r="O198" s="15">
        <f t="shared" ref="O198:O262" si="43">IF(K198&gt;0,IF(N198="GUADAGNO",K198*10000,-K198*10000),IF(N198="GUADAGNO",-K198*10000,K198*10000))</f>
        <v>-140.00000000000011</v>
      </c>
      <c r="P198" s="16">
        <f t="shared" ref="P198:P262" si="44">L198*O198</f>
        <v>-42.000000000000036</v>
      </c>
      <c r="Q198" s="24">
        <v>0.77</v>
      </c>
      <c r="R198" s="16">
        <f t="shared" ref="R198:R262" si="45">Q198*P198</f>
        <v>-32.340000000000025</v>
      </c>
      <c r="S198" s="18">
        <f t="shared" si="40"/>
        <v>2102.6479999999983</v>
      </c>
      <c r="T198" s="9"/>
      <c r="U198" s="17">
        <f t="shared" si="36"/>
        <v>12102.647999999997</v>
      </c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17">
        <f t="shared" si="41"/>
        <v>14205.295999999997</v>
      </c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17">
        <f t="shared" si="37"/>
        <v>18410.591999999993</v>
      </c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17">
        <f t="shared" si="38"/>
        <v>22615.887999999992</v>
      </c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J198" s="17">
        <f t="shared" si="39"/>
        <v>31026.479999999981</v>
      </c>
    </row>
    <row r="199" spans="1:88" ht="19.5" customHeight="1" x14ac:dyDescent="0.25">
      <c r="A199" s="44">
        <v>44538</v>
      </c>
      <c r="B199" s="44">
        <v>44538</v>
      </c>
      <c r="C199" s="79">
        <v>44545</v>
      </c>
      <c r="D199" s="81">
        <v>0.81569999999999998</v>
      </c>
      <c r="E199" s="67">
        <v>0.82789999999999997</v>
      </c>
      <c r="F199" s="67">
        <v>0.79959999999999998</v>
      </c>
      <c r="G199" s="44" t="s">
        <v>105</v>
      </c>
      <c r="H199" s="50" t="s">
        <v>92</v>
      </c>
      <c r="I199" s="63" t="s">
        <v>26</v>
      </c>
      <c r="J199" s="89">
        <v>0.81120000000000003</v>
      </c>
      <c r="K199" s="12">
        <f t="shared" si="42"/>
        <v>4.4999999999999485E-3</v>
      </c>
      <c r="L199" s="20">
        <v>0.5</v>
      </c>
      <c r="M199" s="28" t="s">
        <v>16</v>
      </c>
      <c r="N199" s="14" t="str">
        <f t="shared" si="35"/>
        <v>GUADAGNO</v>
      </c>
      <c r="O199" s="15">
        <f t="shared" si="43"/>
        <v>44.999999999999488</v>
      </c>
      <c r="P199" s="16">
        <f t="shared" si="44"/>
        <v>22.499999999999744</v>
      </c>
      <c r="Q199" s="24">
        <v>1.22</v>
      </c>
      <c r="R199" s="16">
        <f t="shared" si="45"/>
        <v>27.449999999999687</v>
      </c>
      <c r="S199" s="18">
        <f t="shared" si="40"/>
        <v>2130.0979999999981</v>
      </c>
      <c r="T199" s="9"/>
      <c r="U199" s="17">
        <f t="shared" si="36"/>
        <v>12130.097999999998</v>
      </c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17">
        <f t="shared" si="41"/>
        <v>14260.195999999996</v>
      </c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17">
        <f t="shared" si="37"/>
        <v>18520.391999999993</v>
      </c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17">
        <f t="shared" si="38"/>
        <v>22780.587999999989</v>
      </c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J199" s="17">
        <f t="shared" si="39"/>
        <v>31300.979999999981</v>
      </c>
    </row>
    <row r="200" spans="1:88" ht="19.5" customHeight="1" x14ac:dyDescent="0.25">
      <c r="A200" s="44">
        <v>44538</v>
      </c>
      <c r="B200" s="44">
        <v>44538</v>
      </c>
      <c r="C200" s="79">
        <v>44545</v>
      </c>
      <c r="D200" s="81">
        <v>0.68169999999999997</v>
      </c>
      <c r="E200" s="67">
        <v>0.67310000000000003</v>
      </c>
      <c r="F200" s="67">
        <v>0.69110000000000005</v>
      </c>
      <c r="G200" s="44" t="s">
        <v>105</v>
      </c>
      <c r="H200" s="50" t="s">
        <v>52</v>
      </c>
      <c r="I200" s="63" t="s">
        <v>15</v>
      </c>
      <c r="J200" s="89">
        <v>0.67310000000000003</v>
      </c>
      <c r="K200" s="12">
        <f t="shared" si="42"/>
        <v>8.599999999999941E-3</v>
      </c>
      <c r="L200" s="20">
        <v>0.7</v>
      </c>
      <c r="M200" s="28" t="s">
        <v>16</v>
      </c>
      <c r="N200" s="14" t="str">
        <f t="shared" si="35"/>
        <v>PERDO</v>
      </c>
      <c r="O200" s="15">
        <f t="shared" si="43"/>
        <v>-85.999999999999403</v>
      </c>
      <c r="P200" s="16">
        <f t="shared" si="44"/>
        <v>-60.199999999999577</v>
      </c>
      <c r="Q200" s="24">
        <v>1.47</v>
      </c>
      <c r="R200" s="16">
        <f t="shared" si="45"/>
        <v>-88.493999999999374</v>
      </c>
      <c r="S200" s="18">
        <f t="shared" si="40"/>
        <v>2041.6039999999987</v>
      </c>
      <c r="T200" s="9"/>
      <c r="U200" s="17">
        <f t="shared" si="36"/>
        <v>12041.603999999999</v>
      </c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17">
        <f t="shared" si="41"/>
        <v>14083.207999999997</v>
      </c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17">
        <f t="shared" si="37"/>
        <v>18166.415999999994</v>
      </c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17">
        <f t="shared" si="38"/>
        <v>22249.623999999993</v>
      </c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J200" s="17">
        <f t="shared" si="39"/>
        <v>30416.039999999986</v>
      </c>
    </row>
    <row r="201" spans="1:88" ht="19.5" customHeight="1" x14ac:dyDescent="0.25">
      <c r="A201" s="44">
        <v>44542</v>
      </c>
      <c r="B201" s="44">
        <v>44542</v>
      </c>
      <c r="C201" s="79">
        <v>44545</v>
      </c>
      <c r="D201" s="81">
        <v>0.71450000000000002</v>
      </c>
      <c r="E201" s="67">
        <v>0.71699999999999997</v>
      </c>
      <c r="F201" s="67">
        <v>0.71150000000000002</v>
      </c>
      <c r="G201" s="44" t="s">
        <v>40</v>
      </c>
      <c r="H201" s="50" t="s">
        <v>23</v>
      </c>
      <c r="I201" s="63" t="s">
        <v>26</v>
      </c>
      <c r="J201" s="89">
        <v>0.71150000000000002</v>
      </c>
      <c r="K201" s="12">
        <f>D201-J201</f>
        <v>3.0000000000000027E-3</v>
      </c>
      <c r="L201" s="20">
        <v>2.2999999999999998</v>
      </c>
      <c r="M201" s="28" t="s">
        <v>16</v>
      </c>
      <c r="N201" s="14" t="str">
        <f t="shared" si="35"/>
        <v>GUADAGNO</v>
      </c>
      <c r="O201" s="15">
        <f>IF(K201&gt;0,IF(N201="GUADAGNO",K201*10000,-K201*10000),IF(N201="GUADAGNO",-K201*10000,K201*10000))</f>
        <v>30.000000000000028</v>
      </c>
      <c r="P201" s="16">
        <f>L201*O201</f>
        <v>69.000000000000057</v>
      </c>
      <c r="Q201" s="24">
        <v>1.39</v>
      </c>
      <c r="R201" s="16">
        <f>Q201*P201</f>
        <v>95.910000000000068</v>
      </c>
      <c r="S201" s="18">
        <f t="shared" si="40"/>
        <v>2137.5139999999988</v>
      </c>
      <c r="T201" s="9"/>
      <c r="U201" s="17">
        <f t="shared" si="36"/>
        <v>12137.513999999999</v>
      </c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17">
        <f t="shared" si="41"/>
        <v>14275.027999999998</v>
      </c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17">
        <f t="shared" si="37"/>
        <v>18550.055999999997</v>
      </c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17">
        <f t="shared" si="38"/>
        <v>22825.083999999992</v>
      </c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J201" s="17">
        <f t="shared" si="39"/>
        <v>31375.139999999989</v>
      </c>
    </row>
    <row r="202" spans="1:88" ht="19.5" customHeight="1" x14ac:dyDescent="0.25">
      <c r="A202" s="44">
        <v>44535</v>
      </c>
      <c r="B202" s="44">
        <v>44536</v>
      </c>
      <c r="C202" s="79">
        <v>44549</v>
      </c>
      <c r="D202" s="81">
        <v>1.0449999999999999</v>
      </c>
      <c r="E202" s="67">
        <v>1.0449999999999999</v>
      </c>
      <c r="F202" s="67">
        <v>1.038</v>
      </c>
      <c r="G202" s="44" t="s">
        <v>22</v>
      </c>
      <c r="H202" s="50" t="s">
        <v>99</v>
      </c>
      <c r="I202" s="63" t="s">
        <v>26</v>
      </c>
      <c r="J202" s="89">
        <v>1.0449999999999999</v>
      </c>
      <c r="K202" s="12">
        <f>D202-J202</f>
        <v>0</v>
      </c>
      <c r="L202" s="20">
        <v>0.1</v>
      </c>
      <c r="M202" s="28" t="s">
        <v>16</v>
      </c>
      <c r="N202" s="14" t="str">
        <f t="shared" si="35"/>
        <v>ZERO</v>
      </c>
      <c r="O202" s="15">
        <f t="shared" si="43"/>
        <v>0</v>
      </c>
      <c r="P202" s="16">
        <f t="shared" si="44"/>
        <v>0</v>
      </c>
      <c r="Q202" s="24">
        <v>0.96</v>
      </c>
      <c r="R202" s="16">
        <f t="shared" si="45"/>
        <v>0</v>
      </c>
      <c r="S202" s="18">
        <f t="shared" si="40"/>
        <v>2137.5139999999988</v>
      </c>
      <c r="T202" s="9"/>
      <c r="U202" s="17">
        <f t="shared" si="36"/>
        <v>12137.513999999999</v>
      </c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17">
        <f t="shared" si="41"/>
        <v>14275.027999999998</v>
      </c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17">
        <f t="shared" si="37"/>
        <v>18550.055999999997</v>
      </c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17">
        <f t="shared" si="38"/>
        <v>22825.083999999992</v>
      </c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J202" s="17">
        <f t="shared" si="39"/>
        <v>31375.139999999989</v>
      </c>
    </row>
    <row r="203" spans="1:88" ht="19.5" customHeight="1" x14ac:dyDescent="0.25">
      <c r="A203" s="44">
        <v>44542</v>
      </c>
      <c r="B203" s="44">
        <v>44542</v>
      </c>
      <c r="C203" s="79">
        <v>44556</v>
      </c>
      <c r="D203" s="81">
        <v>1.3289</v>
      </c>
      <c r="E203" s="67">
        <v>1.3185</v>
      </c>
      <c r="F203" s="67">
        <v>1.3451</v>
      </c>
      <c r="G203" s="44" t="s">
        <v>40</v>
      </c>
      <c r="H203" s="50" t="s">
        <v>34</v>
      </c>
      <c r="I203" s="63" t="s">
        <v>15</v>
      </c>
      <c r="J203" s="70">
        <v>1.3185</v>
      </c>
      <c r="K203" s="12">
        <f t="shared" si="42"/>
        <v>1.0399999999999965E-2</v>
      </c>
      <c r="L203" s="20">
        <v>0.5</v>
      </c>
      <c r="M203" s="28" t="s">
        <v>16</v>
      </c>
      <c r="N203" s="14" t="str">
        <f t="shared" si="35"/>
        <v>PERDO</v>
      </c>
      <c r="O203" s="15">
        <f t="shared" si="43"/>
        <v>-103.99999999999964</v>
      </c>
      <c r="P203" s="16">
        <f t="shared" si="44"/>
        <v>-51.999999999999822</v>
      </c>
      <c r="Q203" s="24">
        <v>0.74</v>
      </c>
      <c r="R203" s="16">
        <f t="shared" si="45"/>
        <v>-38.479999999999869</v>
      </c>
      <c r="S203" s="18">
        <f t="shared" si="40"/>
        <v>2099.0339999999987</v>
      </c>
      <c r="T203" s="9"/>
      <c r="U203" s="17">
        <f t="shared" si="36"/>
        <v>12099.034</v>
      </c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17">
        <f t="shared" si="41"/>
        <v>14198.067999999997</v>
      </c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17">
        <f t="shared" si="37"/>
        <v>18396.135999999995</v>
      </c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17">
        <f t="shared" si="38"/>
        <v>22594.203999999991</v>
      </c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J203" s="17">
        <f t="shared" si="39"/>
        <v>30990.339999999989</v>
      </c>
    </row>
    <row r="204" spans="1:88" ht="19.5" customHeight="1" x14ac:dyDescent="0.25">
      <c r="A204" s="44">
        <v>44549</v>
      </c>
      <c r="B204" s="44">
        <v>44549</v>
      </c>
      <c r="C204" s="79">
        <v>44556</v>
      </c>
      <c r="D204" s="81">
        <v>1.2298</v>
      </c>
      <c r="E204" s="67">
        <v>1.2277</v>
      </c>
      <c r="F204" s="67">
        <v>1.2410000000000001</v>
      </c>
      <c r="G204" s="44" t="s">
        <v>40</v>
      </c>
      <c r="H204" s="50" t="s">
        <v>46</v>
      </c>
      <c r="I204" s="63" t="s">
        <v>15</v>
      </c>
      <c r="J204" s="70">
        <v>1.2277</v>
      </c>
      <c r="K204" s="12">
        <f t="shared" si="42"/>
        <v>2.0999999999999908E-3</v>
      </c>
      <c r="L204" s="20">
        <v>2.2000000000000002</v>
      </c>
      <c r="M204" s="28" t="s">
        <v>16</v>
      </c>
      <c r="N204" s="14" t="str">
        <f t="shared" si="35"/>
        <v>PERDO</v>
      </c>
      <c r="O204" s="15">
        <f t="shared" si="43"/>
        <v>-20.999999999999908</v>
      </c>
      <c r="P204" s="16">
        <f t="shared" si="44"/>
        <v>-46.199999999999804</v>
      </c>
      <c r="Q204" s="24">
        <v>0.79</v>
      </c>
      <c r="R204" s="16">
        <f t="shared" si="45"/>
        <v>-36.497999999999848</v>
      </c>
      <c r="S204" s="18">
        <f t="shared" si="40"/>
        <v>2062.5359999999987</v>
      </c>
      <c r="T204" s="9"/>
      <c r="U204" s="17">
        <f t="shared" si="36"/>
        <v>12062.535999999998</v>
      </c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17">
        <f t="shared" si="41"/>
        <v>14125.071999999996</v>
      </c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17">
        <f t="shared" si="37"/>
        <v>18250.143999999993</v>
      </c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17">
        <f t="shared" si="38"/>
        <v>22375.215999999993</v>
      </c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J204" s="17">
        <f t="shared" si="39"/>
        <v>30625.359999999986</v>
      </c>
    </row>
    <row r="205" spans="1:88" ht="19.5" customHeight="1" x14ac:dyDescent="0.25">
      <c r="A205" s="44">
        <v>44549</v>
      </c>
      <c r="B205" s="44">
        <v>44549</v>
      </c>
      <c r="C205" s="79">
        <v>44556</v>
      </c>
      <c r="D205" s="81">
        <v>1.2809999999999999</v>
      </c>
      <c r="E205" s="67">
        <v>1.2791999999999999</v>
      </c>
      <c r="F205" s="67">
        <v>1.2834000000000001</v>
      </c>
      <c r="G205" s="44" t="s">
        <v>40</v>
      </c>
      <c r="H205" s="50" t="s">
        <v>43</v>
      </c>
      <c r="I205" s="63" t="s">
        <v>15</v>
      </c>
      <c r="J205" s="70">
        <v>1.2791999999999999</v>
      </c>
      <c r="K205" s="12">
        <f t="shared" si="42"/>
        <v>1.8000000000000238E-3</v>
      </c>
      <c r="L205" s="20">
        <v>3.6</v>
      </c>
      <c r="M205" s="28" t="s">
        <v>16</v>
      </c>
      <c r="N205" s="14" t="str">
        <f t="shared" si="35"/>
        <v>PERDO</v>
      </c>
      <c r="O205" s="15">
        <f t="shared" si="43"/>
        <v>-18.000000000000238</v>
      </c>
      <c r="P205" s="16">
        <f t="shared" si="44"/>
        <v>-64.800000000000864</v>
      </c>
      <c r="Q205" s="24">
        <v>0.76</v>
      </c>
      <c r="R205" s="16">
        <f t="shared" si="45"/>
        <v>-49.248000000000658</v>
      </c>
      <c r="S205" s="18">
        <f t="shared" si="40"/>
        <v>2013.287999999998</v>
      </c>
      <c r="T205" s="9"/>
      <c r="U205" s="17">
        <f t="shared" si="36"/>
        <v>12013.287999999999</v>
      </c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17">
        <f t="shared" si="41"/>
        <v>14026.575999999995</v>
      </c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17">
        <f t="shared" si="37"/>
        <v>18053.151999999991</v>
      </c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17">
        <f t="shared" si="38"/>
        <v>22079.727999999988</v>
      </c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J205" s="17">
        <f t="shared" si="39"/>
        <v>30132.879999999979</v>
      </c>
    </row>
    <row r="206" spans="1:88" ht="19.5" customHeight="1" x14ac:dyDescent="0.25">
      <c r="A206" s="44">
        <v>44556</v>
      </c>
      <c r="B206" s="44">
        <v>44557</v>
      </c>
      <c r="C206" s="79">
        <v>44566</v>
      </c>
      <c r="D206" s="81">
        <v>0.626</v>
      </c>
      <c r="E206" s="67">
        <v>0.63060000000000005</v>
      </c>
      <c r="F206" s="67">
        <v>0.61360000000000003</v>
      </c>
      <c r="G206" s="44" t="s">
        <v>40</v>
      </c>
      <c r="H206" s="50" t="s">
        <v>48</v>
      </c>
      <c r="I206" s="63" t="s">
        <v>26</v>
      </c>
      <c r="J206" s="92">
        <v>0.62270000000000003</v>
      </c>
      <c r="K206" s="12">
        <f t="shared" si="42"/>
        <v>3.2999999999999696E-3</v>
      </c>
      <c r="L206" s="20">
        <v>1.1000000000000001</v>
      </c>
      <c r="M206" s="28" t="s">
        <v>16</v>
      </c>
      <c r="N206" s="14" t="str">
        <f t="shared" si="35"/>
        <v>GUADAGNO</v>
      </c>
      <c r="O206" s="15">
        <f t="shared" si="43"/>
        <v>32.999999999999694</v>
      </c>
      <c r="P206" s="16">
        <f t="shared" si="44"/>
        <v>36.29999999999967</v>
      </c>
      <c r="Q206" s="24">
        <v>1.6</v>
      </c>
      <c r="R206" s="16">
        <f t="shared" si="45"/>
        <v>58.079999999999472</v>
      </c>
      <c r="S206" s="18">
        <f t="shared" si="40"/>
        <v>2071.3679999999977</v>
      </c>
      <c r="T206" s="9"/>
      <c r="U206" s="17">
        <f t="shared" si="36"/>
        <v>12071.367999999999</v>
      </c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17">
        <f t="shared" si="41"/>
        <v>14142.735999999995</v>
      </c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17">
        <f t="shared" si="37"/>
        <v>18285.471999999991</v>
      </c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17">
        <f t="shared" si="38"/>
        <v>22428.207999999984</v>
      </c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J206" s="17">
        <f t="shared" si="39"/>
        <v>30713.679999999978</v>
      </c>
    </row>
    <row r="207" spans="1:88" ht="19.5" customHeight="1" x14ac:dyDescent="0.25">
      <c r="A207" s="44">
        <v>44564</v>
      </c>
      <c r="B207" s="44">
        <v>44564</v>
      </c>
      <c r="C207" s="79">
        <v>44567</v>
      </c>
      <c r="D207" s="81">
        <v>1.6638999999999999</v>
      </c>
      <c r="E207" s="67">
        <v>1.6526000000000001</v>
      </c>
      <c r="F207" s="67">
        <v>1.6758999999999999</v>
      </c>
      <c r="G207" s="44" t="s">
        <v>105</v>
      </c>
      <c r="H207" s="50" t="s">
        <v>18</v>
      </c>
      <c r="I207" s="63" t="s">
        <v>15</v>
      </c>
      <c r="J207" s="70">
        <v>1.6748000000000001</v>
      </c>
      <c r="K207" s="12">
        <f t="shared" si="42"/>
        <v>-1.0900000000000132E-2</v>
      </c>
      <c r="L207" s="20">
        <v>0.7</v>
      </c>
      <c r="M207" s="28" t="s">
        <v>16</v>
      </c>
      <c r="N207" s="14" t="str">
        <f t="shared" si="35"/>
        <v>GUADAGNO</v>
      </c>
      <c r="O207" s="15">
        <f t="shared" si="43"/>
        <v>109.00000000000132</v>
      </c>
      <c r="P207" s="16">
        <f t="shared" si="44"/>
        <v>76.300000000000921</v>
      </c>
      <c r="Q207" s="24">
        <v>0.59</v>
      </c>
      <c r="R207" s="16">
        <f t="shared" si="45"/>
        <v>45.017000000000543</v>
      </c>
      <c r="S207" s="18">
        <f t="shared" si="40"/>
        <v>2116.3849999999984</v>
      </c>
      <c r="T207" s="9"/>
      <c r="U207" s="17">
        <f t="shared" si="36"/>
        <v>12116.384999999998</v>
      </c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17">
        <f t="shared" si="41"/>
        <v>14232.769999999997</v>
      </c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17">
        <f t="shared" si="37"/>
        <v>18465.539999999994</v>
      </c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17">
        <f t="shared" si="38"/>
        <v>22698.30999999999</v>
      </c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J207" s="17">
        <f t="shared" si="39"/>
        <v>31163.849999999984</v>
      </c>
    </row>
    <row r="208" spans="1:88" ht="19.5" customHeight="1" x14ac:dyDescent="0.25">
      <c r="A208" s="44">
        <v>44565</v>
      </c>
      <c r="B208" s="44">
        <v>44565</v>
      </c>
      <c r="C208" s="79">
        <v>44567</v>
      </c>
      <c r="D208" s="81">
        <v>1.8687</v>
      </c>
      <c r="E208" s="67">
        <v>1.877</v>
      </c>
      <c r="F208" s="67">
        <v>1.8594999999999999</v>
      </c>
      <c r="G208" s="44" t="s">
        <v>98</v>
      </c>
      <c r="H208" s="50" t="s">
        <v>61</v>
      </c>
      <c r="I208" s="63" t="s">
        <v>26</v>
      </c>
      <c r="J208" s="70">
        <v>1.877</v>
      </c>
      <c r="K208" s="12">
        <f t="shared" si="42"/>
        <v>-8.2999999999999741E-3</v>
      </c>
      <c r="L208" s="20">
        <v>1</v>
      </c>
      <c r="M208" s="28" t="s">
        <v>16</v>
      </c>
      <c r="N208" s="14" t="str">
        <f t="shared" si="35"/>
        <v>PERDO</v>
      </c>
      <c r="O208" s="15">
        <f t="shared" si="43"/>
        <v>-82.999999999999744</v>
      </c>
      <c r="P208" s="16">
        <f t="shared" si="44"/>
        <v>-82.999999999999744</v>
      </c>
      <c r="Q208" s="24">
        <v>0.52</v>
      </c>
      <c r="R208" s="16">
        <f t="shared" si="45"/>
        <v>-43.159999999999869</v>
      </c>
      <c r="S208" s="18">
        <f t="shared" si="40"/>
        <v>2073.2249999999985</v>
      </c>
      <c r="T208" s="9"/>
      <c r="U208" s="17">
        <f t="shared" si="36"/>
        <v>12073.224999999999</v>
      </c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17">
        <f t="shared" si="41"/>
        <v>14146.449999999997</v>
      </c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17">
        <f t="shared" si="37"/>
        <v>18292.899999999994</v>
      </c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17">
        <f t="shared" si="38"/>
        <v>22439.349999999991</v>
      </c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J208" s="17">
        <f t="shared" si="39"/>
        <v>30732.249999999985</v>
      </c>
    </row>
    <row r="209" spans="1:88" ht="19.5" customHeight="1" x14ac:dyDescent="0.25">
      <c r="A209" s="44">
        <v>44571</v>
      </c>
      <c r="B209" s="44">
        <v>44572</v>
      </c>
      <c r="C209" s="79">
        <v>44572</v>
      </c>
      <c r="D209" s="81">
        <v>1.1315</v>
      </c>
      <c r="E209" s="67">
        <v>1.1258999999999999</v>
      </c>
      <c r="F209" s="67">
        <v>1.1375</v>
      </c>
      <c r="G209" s="44" t="s">
        <v>98</v>
      </c>
      <c r="H209" s="50" t="s">
        <v>79</v>
      </c>
      <c r="I209" s="63" t="s">
        <v>15</v>
      </c>
      <c r="J209" s="70">
        <v>1.1363000000000001</v>
      </c>
      <c r="K209" s="12">
        <f t="shared" si="42"/>
        <v>-4.8000000000001375E-3</v>
      </c>
      <c r="L209" s="20">
        <v>1</v>
      </c>
      <c r="M209" s="28" t="s">
        <v>16</v>
      </c>
      <c r="N209" s="14" t="str">
        <f t="shared" si="35"/>
        <v>GUADAGNO</v>
      </c>
      <c r="O209" s="15">
        <f t="shared" si="43"/>
        <v>48.000000000001378</v>
      </c>
      <c r="P209" s="16">
        <f t="shared" si="44"/>
        <v>48.000000000001378</v>
      </c>
      <c r="Q209" s="24">
        <v>0.87</v>
      </c>
      <c r="R209" s="16">
        <f t="shared" si="45"/>
        <v>41.760000000001199</v>
      </c>
      <c r="S209" s="18">
        <f t="shared" si="40"/>
        <v>2114.9849999999997</v>
      </c>
      <c r="T209" s="9"/>
      <c r="U209" s="17">
        <f t="shared" si="36"/>
        <v>12114.985000000001</v>
      </c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17">
        <f t="shared" si="41"/>
        <v>14229.97</v>
      </c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17">
        <f t="shared" si="37"/>
        <v>18459.939999999999</v>
      </c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17">
        <f t="shared" si="38"/>
        <v>22689.909999999996</v>
      </c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J209" s="17">
        <f t="shared" si="39"/>
        <v>31149.85</v>
      </c>
    </row>
    <row r="210" spans="1:88" ht="15.75" x14ac:dyDescent="0.25">
      <c r="A210" s="44">
        <v>44571</v>
      </c>
      <c r="B210" s="44">
        <v>44572</v>
      </c>
      <c r="C210" s="79">
        <v>44572</v>
      </c>
      <c r="D210" s="81">
        <v>1.5644</v>
      </c>
      <c r="E210" s="67">
        <v>1.5759000000000001</v>
      </c>
      <c r="F210" s="67">
        <v>1.5459000000000001</v>
      </c>
      <c r="G210" s="44" t="s">
        <v>118</v>
      </c>
      <c r="H210" s="50" t="s">
        <v>60</v>
      </c>
      <c r="I210" s="63" t="s">
        <v>26</v>
      </c>
      <c r="J210" s="94">
        <v>1.5704</v>
      </c>
      <c r="K210" s="93">
        <f t="shared" si="42"/>
        <v>-6.0000000000000053E-3</v>
      </c>
      <c r="L210" s="20">
        <v>0.3</v>
      </c>
      <c r="M210" s="28" t="s">
        <v>16</v>
      </c>
      <c r="N210" s="14" t="str">
        <f t="shared" si="35"/>
        <v>PERDO</v>
      </c>
      <c r="O210" s="15">
        <f t="shared" si="43"/>
        <v>-60.000000000000057</v>
      </c>
      <c r="P210" s="16">
        <f t="shared" si="44"/>
        <v>-18.000000000000018</v>
      </c>
      <c r="Q210" s="24">
        <v>0.63</v>
      </c>
      <c r="R210" s="16">
        <f t="shared" si="45"/>
        <v>-11.340000000000011</v>
      </c>
      <c r="S210" s="18">
        <f t="shared" si="40"/>
        <v>2103.6449999999995</v>
      </c>
      <c r="U210" s="17">
        <f t="shared" si="36"/>
        <v>12103.645</v>
      </c>
      <c r="AM210" s="17">
        <f t="shared" si="41"/>
        <v>14207.289999999999</v>
      </c>
      <c r="BC210" s="17">
        <f t="shared" si="37"/>
        <v>18414.579999999998</v>
      </c>
      <c r="BT210" s="17">
        <f t="shared" si="38"/>
        <v>22621.869999999995</v>
      </c>
      <c r="CJ210" s="17">
        <f t="shared" si="39"/>
        <v>31036.449999999997</v>
      </c>
    </row>
    <row r="211" spans="1:88" ht="19.5" customHeight="1" x14ac:dyDescent="0.25">
      <c r="A211" s="44">
        <v>44563</v>
      </c>
      <c r="B211" s="44">
        <v>44563</v>
      </c>
      <c r="C211" s="79">
        <v>44573</v>
      </c>
      <c r="D211" s="81">
        <v>0.90569999999999995</v>
      </c>
      <c r="E211" s="67">
        <v>0.90600000000000003</v>
      </c>
      <c r="F211" s="67">
        <v>0.92069999999999996</v>
      </c>
      <c r="G211" s="44" t="s">
        <v>40</v>
      </c>
      <c r="H211" s="50" t="s">
        <v>53</v>
      </c>
      <c r="I211" s="63" t="s">
        <v>15</v>
      </c>
      <c r="J211" s="70">
        <v>0.92069999999999996</v>
      </c>
      <c r="K211" s="12">
        <f t="shared" si="42"/>
        <v>-1.5000000000000013E-2</v>
      </c>
      <c r="L211" s="20">
        <v>1.0900000000000001</v>
      </c>
      <c r="M211" s="28" t="s">
        <v>16</v>
      </c>
      <c r="N211" s="14" t="str">
        <f t="shared" si="35"/>
        <v>GUADAGNO</v>
      </c>
      <c r="O211" s="15">
        <f t="shared" si="43"/>
        <v>150.00000000000014</v>
      </c>
      <c r="P211" s="16">
        <f t="shared" si="44"/>
        <v>163.50000000000017</v>
      </c>
      <c r="Q211" s="24">
        <v>1.0900000000000001</v>
      </c>
      <c r="R211" s="16">
        <f t="shared" si="45"/>
        <v>178.2150000000002</v>
      </c>
      <c r="S211" s="18">
        <f t="shared" si="40"/>
        <v>2281.8599999999997</v>
      </c>
      <c r="T211" s="9"/>
      <c r="U211" s="17">
        <f t="shared" si="36"/>
        <v>12281.86</v>
      </c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17">
        <f t="shared" si="41"/>
        <v>14563.72</v>
      </c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17">
        <f t="shared" si="37"/>
        <v>19127.439999999999</v>
      </c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17">
        <f t="shared" si="38"/>
        <v>23691.159999999996</v>
      </c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J211" s="17">
        <f t="shared" si="39"/>
        <v>32818.6</v>
      </c>
    </row>
    <row r="212" spans="1:88" ht="19.5" customHeight="1" x14ac:dyDescent="0.25">
      <c r="A212" s="44">
        <v>44570</v>
      </c>
      <c r="B212" s="44">
        <v>44571</v>
      </c>
      <c r="C212" s="79">
        <v>44573</v>
      </c>
      <c r="D212" s="81">
        <v>1.1544000000000001</v>
      </c>
      <c r="E212" s="67">
        <v>1.1594</v>
      </c>
      <c r="F212" s="67">
        <v>1.1464000000000001</v>
      </c>
      <c r="G212" s="44" t="s">
        <v>40</v>
      </c>
      <c r="H212" s="50" t="s">
        <v>14</v>
      </c>
      <c r="I212" s="63" t="s">
        <v>26</v>
      </c>
      <c r="J212" s="70">
        <v>1.1464000000000001</v>
      </c>
      <c r="K212" s="12">
        <f t="shared" si="42"/>
        <v>8.0000000000000071E-3</v>
      </c>
      <c r="L212" s="20">
        <v>1.31</v>
      </c>
      <c r="M212" s="28" t="s">
        <v>16</v>
      </c>
      <c r="N212" s="14" t="str">
        <f t="shared" si="35"/>
        <v>GUADAGNO</v>
      </c>
      <c r="O212" s="15">
        <f t="shared" si="43"/>
        <v>80.000000000000071</v>
      </c>
      <c r="P212" s="16">
        <f t="shared" si="44"/>
        <v>104.8000000000001</v>
      </c>
      <c r="Q212" s="24">
        <v>0.87</v>
      </c>
      <c r="R212" s="16">
        <f t="shared" si="45"/>
        <v>91.176000000000087</v>
      </c>
      <c r="S212" s="18">
        <f t="shared" si="40"/>
        <v>2373.0359999999996</v>
      </c>
      <c r="T212" s="9"/>
      <c r="U212" s="17">
        <f t="shared" si="36"/>
        <v>12373.036</v>
      </c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17">
        <f t="shared" si="41"/>
        <v>14746.072</v>
      </c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17">
        <f t="shared" si="37"/>
        <v>19492.144</v>
      </c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17">
        <f t="shared" si="38"/>
        <v>24238.215999999997</v>
      </c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J212" s="17">
        <f t="shared" si="39"/>
        <v>33730.36</v>
      </c>
    </row>
    <row r="213" spans="1:88" ht="19.5" customHeight="1" x14ac:dyDescent="0.25">
      <c r="A213" s="44">
        <v>44571</v>
      </c>
      <c r="B213" s="44">
        <v>44572</v>
      </c>
      <c r="C213" s="79">
        <v>44575</v>
      </c>
      <c r="D213" s="81">
        <v>1.5669999999999999</v>
      </c>
      <c r="E213" s="67">
        <v>1.5779000000000001</v>
      </c>
      <c r="F213" s="67">
        <v>1.5528999999999999</v>
      </c>
      <c r="G213" s="44" t="s">
        <v>119</v>
      </c>
      <c r="H213" s="50" t="s">
        <v>60</v>
      </c>
      <c r="I213" s="63" t="s">
        <v>26</v>
      </c>
      <c r="J213" s="70">
        <v>1.5624</v>
      </c>
      <c r="K213" s="12">
        <f t="shared" si="42"/>
        <v>4.5999999999999375E-3</v>
      </c>
      <c r="L213" s="20">
        <v>0.3</v>
      </c>
      <c r="M213" s="28" t="s">
        <v>16</v>
      </c>
      <c r="N213" s="14" t="str">
        <f t="shared" si="35"/>
        <v>GUADAGNO</v>
      </c>
      <c r="O213" s="15">
        <f t="shared" si="43"/>
        <v>45.999999999999375</v>
      </c>
      <c r="P213" s="16">
        <f t="shared" si="44"/>
        <v>13.799999999999812</v>
      </c>
      <c r="Q213" s="24">
        <v>0.64</v>
      </c>
      <c r="R213" s="16">
        <f t="shared" si="45"/>
        <v>8.8319999999998799</v>
      </c>
      <c r="S213" s="18">
        <f t="shared" si="40"/>
        <v>2381.8679999999995</v>
      </c>
      <c r="T213" s="9"/>
      <c r="U213" s="17">
        <f t="shared" si="36"/>
        <v>12381.867999999999</v>
      </c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17">
        <f t="shared" si="41"/>
        <v>14763.735999999999</v>
      </c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17">
        <f t="shared" si="37"/>
        <v>19527.471999999998</v>
      </c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17">
        <f t="shared" si="38"/>
        <v>24291.207999999999</v>
      </c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J213" s="17">
        <f t="shared" si="39"/>
        <v>33818.679999999993</v>
      </c>
    </row>
    <row r="214" spans="1:88" ht="19.5" customHeight="1" x14ac:dyDescent="0.25">
      <c r="A214" s="44">
        <v>44577</v>
      </c>
      <c r="B214" s="44">
        <v>44578</v>
      </c>
      <c r="C214" s="79">
        <v>44578</v>
      </c>
      <c r="D214" s="81">
        <v>1.5637000000000001</v>
      </c>
      <c r="E214" s="67">
        <v>1.5668</v>
      </c>
      <c r="F214" s="67">
        <v>1.5537000000000001</v>
      </c>
      <c r="G214" s="44" t="s">
        <v>40</v>
      </c>
      <c r="H214" s="50" t="s">
        <v>60</v>
      </c>
      <c r="I214" s="63" t="s">
        <v>26</v>
      </c>
      <c r="J214" s="70">
        <v>1.5668</v>
      </c>
      <c r="K214" s="12">
        <f t="shared" si="42"/>
        <v>-3.0999999999998806E-3</v>
      </c>
      <c r="L214" s="20">
        <v>1.5</v>
      </c>
      <c r="M214" s="28" t="s">
        <v>16</v>
      </c>
      <c r="N214" s="14" t="str">
        <f t="shared" si="35"/>
        <v>PERDO</v>
      </c>
      <c r="O214" s="15">
        <f t="shared" si="43"/>
        <v>-30.999999999998806</v>
      </c>
      <c r="P214" s="16">
        <f t="shared" si="44"/>
        <v>-46.499999999998209</v>
      </c>
      <c r="Q214" s="24">
        <v>0.64</v>
      </c>
      <c r="R214" s="16">
        <f t="shared" si="45"/>
        <v>-29.759999999998854</v>
      </c>
      <c r="S214" s="18">
        <f t="shared" si="40"/>
        <v>2352.1080000000006</v>
      </c>
      <c r="T214" s="9"/>
      <c r="U214" s="17">
        <f t="shared" si="36"/>
        <v>12352.108</v>
      </c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17">
        <f t="shared" si="41"/>
        <v>14704.216</v>
      </c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17">
        <f t="shared" si="37"/>
        <v>19408.432000000001</v>
      </c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17">
        <f t="shared" si="38"/>
        <v>24112.648000000005</v>
      </c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J214" s="17">
        <f t="shared" si="39"/>
        <v>33521.08</v>
      </c>
    </row>
    <row r="215" spans="1:88" ht="19.5" customHeight="1" x14ac:dyDescent="0.25">
      <c r="A215" s="44">
        <v>44577</v>
      </c>
      <c r="B215" s="44">
        <v>44578</v>
      </c>
      <c r="C215" s="79">
        <v>44579</v>
      </c>
      <c r="D215" s="81">
        <v>1.1382000000000001</v>
      </c>
      <c r="E215" s="67">
        <v>1.1342000000000001</v>
      </c>
      <c r="F215" s="67">
        <v>1.1496999999999999</v>
      </c>
      <c r="G215" s="44" t="s">
        <v>40</v>
      </c>
      <c r="H215" s="50" t="s">
        <v>79</v>
      </c>
      <c r="I215" s="63" t="s">
        <v>15</v>
      </c>
      <c r="J215" s="70">
        <v>1.1342000000000001</v>
      </c>
      <c r="K215" s="12">
        <f t="shared" si="42"/>
        <v>4.0000000000000036E-3</v>
      </c>
      <c r="L215" s="20">
        <v>1</v>
      </c>
      <c r="M215" s="28" t="s">
        <v>16</v>
      </c>
      <c r="N215" s="14" t="str">
        <f t="shared" si="35"/>
        <v>PERDO</v>
      </c>
      <c r="O215" s="15">
        <f t="shared" si="43"/>
        <v>-40.000000000000036</v>
      </c>
      <c r="P215" s="16">
        <f t="shared" si="44"/>
        <v>-40.000000000000036</v>
      </c>
      <c r="Q215" s="24">
        <v>0.88</v>
      </c>
      <c r="R215" s="16">
        <f t="shared" si="45"/>
        <v>-35.200000000000031</v>
      </c>
      <c r="S215" s="18">
        <f t="shared" si="40"/>
        <v>2316.9080000000008</v>
      </c>
      <c r="T215" s="9"/>
      <c r="U215" s="17">
        <f t="shared" si="36"/>
        <v>12316.908000000001</v>
      </c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17">
        <f t="shared" si="41"/>
        <v>14633.816000000003</v>
      </c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17">
        <f t="shared" si="37"/>
        <v>19267.632000000005</v>
      </c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17">
        <f t="shared" si="38"/>
        <v>23901.448000000004</v>
      </c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J215" s="17">
        <f t="shared" si="39"/>
        <v>33169.080000000009</v>
      </c>
    </row>
    <row r="216" spans="1:88" ht="19.5" customHeight="1" x14ac:dyDescent="0.25">
      <c r="A216" s="44">
        <v>44578</v>
      </c>
      <c r="B216" s="44">
        <v>44579</v>
      </c>
      <c r="C216" s="79">
        <v>44579</v>
      </c>
      <c r="D216" s="81">
        <v>1.5626</v>
      </c>
      <c r="E216" s="67">
        <v>1.5674999999999999</v>
      </c>
      <c r="F216" s="67">
        <v>1.5537000000000001</v>
      </c>
      <c r="G216" s="44" t="s">
        <v>40</v>
      </c>
      <c r="H216" s="50" t="s">
        <v>60</v>
      </c>
      <c r="I216" s="63" t="s">
        <v>26</v>
      </c>
      <c r="J216" s="70">
        <v>1.5674999999999999</v>
      </c>
      <c r="K216" s="12">
        <f t="shared" si="42"/>
        <v>-4.8999999999999044E-3</v>
      </c>
      <c r="L216" s="20">
        <v>0.9</v>
      </c>
      <c r="M216" s="28" t="s">
        <v>16</v>
      </c>
      <c r="N216" s="14" t="str">
        <f t="shared" si="35"/>
        <v>PERDO</v>
      </c>
      <c r="O216" s="15">
        <f t="shared" si="43"/>
        <v>-48.999999999999048</v>
      </c>
      <c r="P216" s="16">
        <f t="shared" si="44"/>
        <v>-44.099999999999142</v>
      </c>
      <c r="Q216" s="24">
        <v>0.64</v>
      </c>
      <c r="R216" s="16">
        <f t="shared" si="45"/>
        <v>-28.22399999999945</v>
      </c>
      <c r="S216" s="18">
        <f t="shared" si="40"/>
        <v>2288.6840000000016</v>
      </c>
      <c r="T216" s="9"/>
      <c r="U216" s="17">
        <f t="shared" si="36"/>
        <v>12288.684000000001</v>
      </c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17">
        <f t="shared" si="41"/>
        <v>14577.368000000002</v>
      </c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17">
        <f t="shared" si="37"/>
        <v>19154.736000000004</v>
      </c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17">
        <f t="shared" si="38"/>
        <v>23732.10400000001</v>
      </c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J216" s="17">
        <f t="shared" si="39"/>
        <v>32886.840000000011</v>
      </c>
    </row>
    <row r="217" spans="1:88" ht="19.5" customHeight="1" x14ac:dyDescent="0.25">
      <c r="A217" s="44">
        <v>44579</v>
      </c>
      <c r="B217" s="44">
        <v>44579</v>
      </c>
      <c r="C217" s="79">
        <v>44579</v>
      </c>
      <c r="D217" s="81">
        <v>1.1355999999999999</v>
      </c>
      <c r="E217" s="67">
        <v>1.1279999999999999</v>
      </c>
      <c r="F217" s="67">
        <v>1.1435</v>
      </c>
      <c r="G217" s="44" t="s">
        <v>98</v>
      </c>
      <c r="H217" s="50" t="s">
        <v>79</v>
      </c>
      <c r="I217" s="63" t="s">
        <v>15</v>
      </c>
      <c r="J217" s="70">
        <v>1.1279999999999999</v>
      </c>
      <c r="K217" s="12">
        <f t="shared" si="42"/>
        <v>7.6000000000000512E-3</v>
      </c>
      <c r="L217" s="20">
        <v>0.7</v>
      </c>
      <c r="M217" s="28" t="s">
        <v>16</v>
      </c>
      <c r="N217" s="14" t="str">
        <f t="shared" ref="N217:N245" si="46">IF(K217&gt;0,IF(I217="SHORT","GUADAGNO","PERDO"),IF(I217="SHORT","PERDO","GUADAGNO"))</f>
        <v>PERDO</v>
      </c>
      <c r="O217" s="15">
        <f t="shared" si="43"/>
        <v>-76.000000000000512</v>
      </c>
      <c r="P217" s="16">
        <f t="shared" si="44"/>
        <v>-53.200000000000358</v>
      </c>
      <c r="Q217" s="24">
        <v>0.88</v>
      </c>
      <c r="R217" s="16">
        <f t="shared" si="45"/>
        <v>-46.816000000000315</v>
      </c>
      <c r="S217" s="18">
        <f t="shared" si="40"/>
        <v>2241.8680000000013</v>
      </c>
      <c r="T217" s="9"/>
      <c r="U217" s="17">
        <f t="shared" si="36"/>
        <v>12241.868000000002</v>
      </c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17">
        <f t="shared" si="41"/>
        <v>14483.736000000003</v>
      </c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17">
        <f t="shared" si="37"/>
        <v>18967.472000000005</v>
      </c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17">
        <f t="shared" si="38"/>
        <v>23451.208000000006</v>
      </c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J217" s="17">
        <f t="shared" si="39"/>
        <v>32418.680000000015</v>
      </c>
    </row>
    <row r="218" spans="1:88" ht="19.5" customHeight="1" x14ac:dyDescent="0.25">
      <c r="A218" s="44"/>
      <c r="B218" s="44"/>
      <c r="C218" s="59"/>
      <c r="D218" s="81"/>
      <c r="E218" s="67"/>
      <c r="F218" s="67"/>
      <c r="G218" s="44"/>
      <c r="H218" s="50"/>
      <c r="I218" s="59" t="s">
        <v>15</v>
      </c>
      <c r="J218" s="70"/>
      <c r="K218" s="12">
        <f t="shared" si="42"/>
        <v>0</v>
      </c>
      <c r="L218" s="20"/>
      <c r="M218" s="28" t="s">
        <v>16</v>
      </c>
      <c r="N218" s="14" t="str">
        <f t="shared" si="46"/>
        <v>GUADAGNO</v>
      </c>
      <c r="O218" s="15">
        <f t="shared" si="43"/>
        <v>0</v>
      </c>
      <c r="P218" s="16">
        <f t="shared" si="44"/>
        <v>0</v>
      </c>
      <c r="Q218" s="24"/>
      <c r="R218" s="16">
        <f t="shared" si="45"/>
        <v>0</v>
      </c>
      <c r="S218" s="18">
        <f t="shared" ref="S218:S221" si="47">R218</f>
        <v>0</v>
      </c>
      <c r="T218" s="9"/>
      <c r="U218" s="17">
        <f t="shared" ref="U218:U262" si="48">(10000+S218)</f>
        <v>10000</v>
      </c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17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17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17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J218" s="17"/>
    </row>
    <row r="219" spans="1:88" ht="19.5" customHeight="1" x14ac:dyDescent="0.25">
      <c r="A219" s="44"/>
      <c r="B219" s="44"/>
      <c r="C219" s="59"/>
      <c r="D219" s="81"/>
      <c r="E219" s="67"/>
      <c r="F219" s="67"/>
      <c r="G219" s="44"/>
      <c r="H219" s="50"/>
      <c r="I219" s="59" t="s">
        <v>15</v>
      </c>
      <c r="J219" s="70"/>
      <c r="K219" s="12">
        <f t="shared" si="42"/>
        <v>0</v>
      </c>
      <c r="L219" s="20"/>
      <c r="M219" s="28" t="s">
        <v>16</v>
      </c>
      <c r="N219" s="14" t="str">
        <f t="shared" si="46"/>
        <v>GUADAGNO</v>
      </c>
      <c r="O219" s="15">
        <f t="shared" si="43"/>
        <v>0</v>
      </c>
      <c r="P219" s="16">
        <f t="shared" si="44"/>
        <v>0</v>
      </c>
      <c r="Q219" s="24"/>
      <c r="R219" s="16">
        <f t="shared" si="45"/>
        <v>0</v>
      </c>
      <c r="S219" s="18">
        <f t="shared" si="47"/>
        <v>0</v>
      </c>
      <c r="T219" s="9"/>
      <c r="U219" s="17">
        <f t="shared" si="48"/>
        <v>10000</v>
      </c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17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17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17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J219" s="17"/>
    </row>
    <row r="220" spans="1:88" ht="19.5" customHeight="1" x14ac:dyDescent="0.25">
      <c r="A220" s="44"/>
      <c r="B220" s="44"/>
      <c r="C220" s="59"/>
      <c r="D220" s="81"/>
      <c r="E220" s="67"/>
      <c r="F220" s="67"/>
      <c r="G220" s="44"/>
      <c r="H220" s="50"/>
      <c r="I220" s="59" t="s">
        <v>15</v>
      </c>
      <c r="J220" s="70"/>
      <c r="K220" s="12">
        <f t="shared" si="42"/>
        <v>0</v>
      </c>
      <c r="L220" s="20"/>
      <c r="M220" s="28" t="s">
        <v>16</v>
      </c>
      <c r="N220" s="14" t="str">
        <f t="shared" si="46"/>
        <v>GUADAGNO</v>
      </c>
      <c r="O220" s="15">
        <f t="shared" si="43"/>
        <v>0</v>
      </c>
      <c r="P220" s="16">
        <f t="shared" si="44"/>
        <v>0</v>
      </c>
      <c r="Q220" s="24"/>
      <c r="R220" s="16">
        <f t="shared" si="45"/>
        <v>0</v>
      </c>
      <c r="S220" s="18">
        <f t="shared" si="47"/>
        <v>0</v>
      </c>
      <c r="T220" s="9"/>
      <c r="U220" s="17">
        <f t="shared" si="48"/>
        <v>10000</v>
      </c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17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17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17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J220" s="17"/>
    </row>
    <row r="221" spans="1:88" ht="19.5" customHeight="1" x14ac:dyDescent="0.25">
      <c r="A221" s="44"/>
      <c r="B221" s="44"/>
      <c r="C221" s="59"/>
      <c r="D221" s="81"/>
      <c r="E221" s="67"/>
      <c r="F221" s="67"/>
      <c r="G221" s="44"/>
      <c r="H221" s="50"/>
      <c r="I221" s="59" t="s">
        <v>15</v>
      </c>
      <c r="J221" s="70"/>
      <c r="K221" s="12">
        <f t="shared" si="42"/>
        <v>0</v>
      </c>
      <c r="L221" s="20"/>
      <c r="M221" s="28" t="s">
        <v>16</v>
      </c>
      <c r="N221" s="14" t="str">
        <f t="shared" si="46"/>
        <v>GUADAGNO</v>
      </c>
      <c r="O221" s="15">
        <f t="shared" si="43"/>
        <v>0</v>
      </c>
      <c r="P221" s="16">
        <f t="shared" si="44"/>
        <v>0</v>
      </c>
      <c r="Q221" s="24"/>
      <c r="R221" s="16">
        <f t="shared" si="45"/>
        <v>0</v>
      </c>
      <c r="S221" s="18">
        <f t="shared" si="47"/>
        <v>0</v>
      </c>
      <c r="T221" s="9"/>
      <c r="U221" s="17">
        <f t="shared" si="48"/>
        <v>10000</v>
      </c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17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17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17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J221" s="17"/>
    </row>
    <row r="222" spans="1:88" ht="19.5" customHeight="1" x14ac:dyDescent="0.25">
      <c r="A222" s="44"/>
      <c r="B222" s="44"/>
      <c r="C222" s="59"/>
      <c r="D222" s="81"/>
      <c r="E222" s="67"/>
      <c r="F222" s="67"/>
      <c r="G222" s="44"/>
      <c r="H222" s="50"/>
      <c r="I222" s="59" t="s">
        <v>15</v>
      </c>
      <c r="J222" s="70"/>
      <c r="K222" s="12">
        <f t="shared" si="42"/>
        <v>0</v>
      </c>
      <c r="L222" s="20"/>
      <c r="M222" s="28" t="s">
        <v>16</v>
      </c>
      <c r="N222" s="14" t="str">
        <f t="shared" si="46"/>
        <v>GUADAGNO</v>
      </c>
      <c r="O222" s="15">
        <f t="shared" si="43"/>
        <v>0</v>
      </c>
      <c r="P222" s="16">
        <f t="shared" si="44"/>
        <v>0</v>
      </c>
      <c r="Q222" s="24"/>
      <c r="R222" s="16">
        <f t="shared" si="45"/>
        <v>0</v>
      </c>
      <c r="S222" s="18">
        <f t="shared" ref="S222:S226" si="49">R222</f>
        <v>0</v>
      </c>
      <c r="T222" s="9"/>
      <c r="U222" s="17">
        <f t="shared" si="48"/>
        <v>10000</v>
      </c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17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17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17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J222" s="17"/>
    </row>
    <row r="223" spans="1:88" ht="19.5" customHeight="1" x14ac:dyDescent="0.25">
      <c r="A223" s="44"/>
      <c r="B223" s="44"/>
      <c r="C223" s="59"/>
      <c r="D223" s="81"/>
      <c r="E223" s="67"/>
      <c r="F223" s="67"/>
      <c r="G223" s="44"/>
      <c r="H223" s="50"/>
      <c r="I223" s="59" t="s">
        <v>15</v>
      </c>
      <c r="J223" s="70"/>
      <c r="K223" s="12">
        <f t="shared" si="42"/>
        <v>0</v>
      </c>
      <c r="L223" s="20"/>
      <c r="M223" s="28" t="s">
        <v>16</v>
      </c>
      <c r="N223" s="14" t="str">
        <f t="shared" si="46"/>
        <v>GUADAGNO</v>
      </c>
      <c r="O223" s="15">
        <f t="shared" si="43"/>
        <v>0</v>
      </c>
      <c r="P223" s="16">
        <f t="shared" si="44"/>
        <v>0</v>
      </c>
      <c r="Q223" s="24"/>
      <c r="R223" s="16">
        <f t="shared" si="45"/>
        <v>0</v>
      </c>
      <c r="S223" s="18">
        <f t="shared" si="49"/>
        <v>0</v>
      </c>
      <c r="T223" s="9"/>
      <c r="U223" s="17">
        <f t="shared" si="48"/>
        <v>10000</v>
      </c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17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17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17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J223" s="17"/>
    </row>
    <row r="224" spans="1:88" ht="19.5" customHeight="1" x14ac:dyDescent="0.25">
      <c r="A224" s="44"/>
      <c r="B224" s="44"/>
      <c r="C224" s="59"/>
      <c r="D224" s="81"/>
      <c r="E224" s="67"/>
      <c r="F224" s="67"/>
      <c r="G224" s="44"/>
      <c r="H224" s="50"/>
      <c r="I224" s="59" t="s">
        <v>15</v>
      </c>
      <c r="J224" s="70"/>
      <c r="K224" s="12">
        <f t="shared" si="42"/>
        <v>0</v>
      </c>
      <c r="L224" s="20"/>
      <c r="M224" s="28" t="s">
        <v>16</v>
      </c>
      <c r="N224" s="14" t="str">
        <f t="shared" si="46"/>
        <v>GUADAGNO</v>
      </c>
      <c r="O224" s="15">
        <f t="shared" si="43"/>
        <v>0</v>
      </c>
      <c r="P224" s="16">
        <f t="shared" si="44"/>
        <v>0</v>
      </c>
      <c r="Q224" s="24"/>
      <c r="R224" s="16">
        <f t="shared" si="45"/>
        <v>0</v>
      </c>
      <c r="S224" s="18">
        <f t="shared" si="49"/>
        <v>0</v>
      </c>
      <c r="T224" s="9"/>
      <c r="U224" s="17">
        <f t="shared" si="48"/>
        <v>10000</v>
      </c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17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17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17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J224" s="17"/>
    </row>
    <row r="225" spans="1:88" ht="19.5" customHeight="1" x14ac:dyDescent="0.25">
      <c r="A225" s="44"/>
      <c r="B225" s="44"/>
      <c r="C225" s="59"/>
      <c r="D225" s="81"/>
      <c r="E225" s="67"/>
      <c r="F225" s="67"/>
      <c r="G225" s="44"/>
      <c r="H225" s="50"/>
      <c r="I225" s="59" t="s">
        <v>15</v>
      </c>
      <c r="J225" s="70"/>
      <c r="K225" s="12">
        <f t="shared" si="42"/>
        <v>0</v>
      </c>
      <c r="L225" s="20"/>
      <c r="M225" s="28" t="s">
        <v>16</v>
      </c>
      <c r="N225" s="14" t="str">
        <f t="shared" si="46"/>
        <v>GUADAGNO</v>
      </c>
      <c r="O225" s="15">
        <f t="shared" si="43"/>
        <v>0</v>
      </c>
      <c r="P225" s="16">
        <f t="shared" si="44"/>
        <v>0</v>
      </c>
      <c r="Q225" s="24"/>
      <c r="R225" s="16">
        <f t="shared" si="45"/>
        <v>0</v>
      </c>
      <c r="S225" s="18">
        <f t="shared" si="49"/>
        <v>0</v>
      </c>
      <c r="T225" s="9"/>
      <c r="U225" s="17">
        <f t="shared" si="48"/>
        <v>10000</v>
      </c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17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17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17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J225" s="17"/>
    </row>
    <row r="226" spans="1:88" ht="19.5" customHeight="1" x14ac:dyDescent="0.25">
      <c r="A226" s="44"/>
      <c r="B226" s="44"/>
      <c r="C226" s="59"/>
      <c r="D226" s="81"/>
      <c r="E226" s="67"/>
      <c r="F226" s="67"/>
      <c r="G226" s="44"/>
      <c r="H226" s="50"/>
      <c r="I226" s="59" t="s">
        <v>15</v>
      </c>
      <c r="J226" s="70"/>
      <c r="K226" s="12">
        <f t="shared" si="42"/>
        <v>0</v>
      </c>
      <c r="L226" s="20"/>
      <c r="M226" s="28" t="s">
        <v>16</v>
      </c>
      <c r="N226" s="14" t="str">
        <f t="shared" si="46"/>
        <v>GUADAGNO</v>
      </c>
      <c r="O226" s="15">
        <f t="shared" si="43"/>
        <v>0</v>
      </c>
      <c r="P226" s="16">
        <f t="shared" si="44"/>
        <v>0</v>
      </c>
      <c r="Q226" s="24"/>
      <c r="R226" s="16">
        <f t="shared" si="45"/>
        <v>0</v>
      </c>
      <c r="S226" s="18">
        <f t="shared" si="49"/>
        <v>0</v>
      </c>
      <c r="T226" s="9"/>
      <c r="U226" s="17">
        <f t="shared" si="48"/>
        <v>10000</v>
      </c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17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17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17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J226" s="17"/>
    </row>
    <row r="227" spans="1:88" ht="19.5" customHeight="1" x14ac:dyDescent="0.25">
      <c r="A227" s="44"/>
      <c r="B227" s="44"/>
      <c r="C227" s="59"/>
      <c r="D227" s="81"/>
      <c r="E227" s="67"/>
      <c r="F227" s="67"/>
      <c r="G227" s="44"/>
      <c r="H227" s="50"/>
      <c r="I227" s="59" t="s">
        <v>15</v>
      </c>
      <c r="J227" s="70"/>
      <c r="K227" s="12">
        <f t="shared" si="42"/>
        <v>0</v>
      </c>
      <c r="L227" s="20"/>
      <c r="M227" s="28" t="s">
        <v>16</v>
      </c>
      <c r="N227" s="14" t="str">
        <f t="shared" si="46"/>
        <v>GUADAGNO</v>
      </c>
      <c r="O227" s="15">
        <f t="shared" si="43"/>
        <v>0</v>
      </c>
      <c r="P227" s="16">
        <f t="shared" si="44"/>
        <v>0</v>
      </c>
      <c r="Q227" s="24"/>
      <c r="R227" s="16">
        <f t="shared" si="45"/>
        <v>0</v>
      </c>
      <c r="S227" s="18">
        <f t="shared" ref="S227:S258" si="50">R227</f>
        <v>0</v>
      </c>
      <c r="T227" s="9"/>
      <c r="U227" s="17">
        <f t="shared" si="48"/>
        <v>10000</v>
      </c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17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17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17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J227" s="17"/>
    </row>
    <row r="228" spans="1:88" ht="19.5" customHeight="1" x14ac:dyDescent="0.25">
      <c r="A228" s="44"/>
      <c r="B228" s="44"/>
      <c r="C228" s="59"/>
      <c r="D228" s="81"/>
      <c r="E228" s="67"/>
      <c r="F228" s="67"/>
      <c r="G228" s="44"/>
      <c r="H228" s="50"/>
      <c r="I228" s="59" t="s">
        <v>15</v>
      </c>
      <c r="J228" s="70"/>
      <c r="K228" s="12">
        <f t="shared" si="42"/>
        <v>0</v>
      </c>
      <c r="L228" s="20"/>
      <c r="M228" s="28" t="s">
        <v>16</v>
      </c>
      <c r="N228" s="14" t="str">
        <f t="shared" si="46"/>
        <v>GUADAGNO</v>
      </c>
      <c r="O228" s="15">
        <f t="shared" si="43"/>
        <v>0</v>
      </c>
      <c r="P228" s="16">
        <f t="shared" si="44"/>
        <v>0</v>
      </c>
      <c r="Q228" s="24"/>
      <c r="R228" s="16">
        <f t="shared" si="45"/>
        <v>0</v>
      </c>
      <c r="S228" s="18">
        <f t="shared" si="50"/>
        <v>0</v>
      </c>
      <c r="T228" s="9"/>
      <c r="U228" s="17">
        <f t="shared" si="48"/>
        <v>10000</v>
      </c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17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17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17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J228" s="17"/>
    </row>
    <row r="229" spans="1:88" ht="19.5" customHeight="1" x14ac:dyDescent="0.25">
      <c r="A229" s="44"/>
      <c r="B229" s="44"/>
      <c r="C229" s="59"/>
      <c r="D229" s="81"/>
      <c r="E229" s="67"/>
      <c r="F229" s="67"/>
      <c r="G229" s="44"/>
      <c r="H229" s="50"/>
      <c r="I229" s="59" t="s">
        <v>15</v>
      </c>
      <c r="J229" s="70"/>
      <c r="K229" s="12">
        <f t="shared" si="42"/>
        <v>0</v>
      </c>
      <c r="L229" s="20"/>
      <c r="M229" s="28" t="s">
        <v>16</v>
      </c>
      <c r="N229" s="14" t="str">
        <f t="shared" si="46"/>
        <v>GUADAGNO</v>
      </c>
      <c r="O229" s="15">
        <f t="shared" si="43"/>
        <v>0</v>
      </c>
      <c r="P229" s="16">
        <f t="shared" si="44"/>
        <v>0</v>
      </c>
      <c r="Q229" s="24"/>
      <c r="R229" s="16">
        <f t="shared" si="45"/>
        <v>0</v>
      </c>
      <c r="S229" s="18">
        <f t="shared" si="50"/>
        <v>0</v>
      </c>
      <c r="T229" s="9"/>
      <c r="U229" s="17">
        <f t="shared" si="48"/>
        <v>10000</v>
      </c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17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17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17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J229" s="17"/>
    </row>
    <row r="230" spans="1:88" ht="19.5" customHeight="1" x14ac:dyDescent="0.25">
      <c r="A230" s="44"/>
      <c r="B230" s="44"/>
      <c r="C230" s="59"/>
      <c r="D230" s="81"/>
      <c r="E230" s="67"/>
      <c r="F230" s="67"/>
      <c r="G230" s="44"/>
      <c r="H230" s="50"/>
      <c r="I230" s="59" t="s">
        <v>15</v>
      </c>
      <c r="J230" s="70"/>
      <c r="K230" s="12">
        <f t="shared" si="42"/>
        <v>0</v>
      </c>
      <c r="L230" s="20"/>
      <c r="M230" s="28" t="s">
        <v>16</v>
      </c>
      <c r="N230" s="14" t="str">
        <f t="shared" si="46"/>
        <v>GUADAGNO</v>
      </c>
      <c r="O230" s="15">
        <f t="shared" si="43"/>
        <v>0</v>
      </c>
      <c r="P230" s="16">
        <f t="shared" si="44"/>
        <v>0</v>
      </c>
      <c r="Q230" s="24"/>
      <c r="R230" s="16">
        <f t="shared" si="45"/>
        <v>0</v>
      </c>
      <c r="S230" s="18">
        <f t="shared" si="50"/>
        <v>0</v>
      </c>
      <c r="T230" s="9"/>
      <c r="U230" s="17">
        <f t="shared" si="48"/>
        <v>10000</v>
      </c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17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17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17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J230" s="17"/>
    </row>
    <row r="231" spans="1:88" ht="19.5" customHeight="1" x14ac:dyDescent="0.25">
      <c r="A231" s="44"/>
      <c r="B231" s="44"/>
      <c r="C231" s="59"/>
      <c r="D231" s="81"/>
      <c r="E231" s="67"/>
      <c r="F231" s="67"/>
      <c r="G231" s="44"/>
      <c r="H231" s="50"/>
      <c r="I231" s="59" t="s">
        <v>15</v>
      </c>
      <c r="J231" s="70"/>
      <c r="K231" s="12">
        <f t="shared" si="42"/>
        <v>0</v>
      </c>
      <c r="L231" s="20"/>
      <c r="M231" s="28" t="s">
        <v>16</v>
      </c>
      <c r="N231" s="14" t="str">
        <f t="shared" si="46"/>
        <v>GUADAGNO</v>
      </c>
      <c r="O231" s="15">
        <f t="shared" si="43"/>
        <v>0</v>
      </c>
      <c r="P231" s="16">
        <f t="shared" si="44"/>
        <v>0</v>
      </c>
      <c r="Q231" s="24"/>
      <c r="R231" s="16">
        <f t="shared" si="45"/>
        <v>0</v>
      </c>
      <c r="S231" s="18">
        <f t="shared" si="50"/>
        <v>0</v>
      </c>
      <c r="T231" s="9"/>
      <c r="U231" s="17">
        <f t="shared" si="48"/>
        <v>10000</v>
      </c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17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17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17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J231" s="17"/>
    </row>
    <row r="232" spans="1:88" ht="19.5" customHeight="1" x14ac:dyDescent="0.25">
      <c r="A232" s="44"/>
      <c r="B232" s="44"/>
      <c r="C232" s="59"/>
      <c r="D232" s="81"/>
      <c r="E232" s="67"/>
      <c r="F232" s="67"/>
      <c r="G232" s="44"/>
      <c r="H232" s="50"/>
      <c r="I232" s="59" t="s">
        <v>15</v>
      </c>
      <c r="J232" s="70"/>
      <c r="K232" s="12">
        <f t="shared" si="42"/>
        <v>0</v>
      </c>
      <c r="L232" s="20"/>
      <c r="M232" s="28" t="s">
        <v>16</v>
      </c>
      <c r="N232" s="14" t="str">
        <f t="shared" si="46"/>
        <v>GUADAGNO</v>
      </c>
      <c r="O232" s="15">
        <f t="shared" si="43"/>
        <v>0</v>
      </c>
      <c r="P232" s="16">
        <f t="shared" si="44"/>
        <v>0</v>
      </c>
      <c r="Q232" s="24"/>
      <c r="R232" s="16">
        <f t="shared" si="45"/>
        <v>0</v>
      </c>
      <c r="S232" s="18">
        <f t="shared" si="50"/>
        <v>0</v>
      </c>
      <c r="T232" s="9"/>
      <c r="U232" s="17">
        <f t="shared" si="48"/>
        <v>10000</v>
      </c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17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17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17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J232" s="17"/>
    </row>
    <row r="233" spans="1:88" ht="19.5" customHeight="1" x14ac:dyDescent="0.25">
      <c r="A233" s="44"/>
      <c r="B233" s="44"/>
      <c r="C233" s="59"/>
      <c r="D233" s="81"/>
      <c r="E233" s="67"/>
      <c r="F233" s="67"/>
      <c r="G233" s="44"/>
      <c r="H233" s="50"/>
      <c r="I233" s="59" t="s">
        <v>15</v>
      </c>
      <c r="J233" s="70"/>
      <c r="K233" s="12">
        <f t="shared" si="42"/>
        <v>0</v>
      </c>
      <c r="L233" s="20"/>
      <c r="M233" s="28" t="s">
        <v>16</v>
      </c>
      <c r="N233" s="14" t="str">
        <f t="shared" si="46"/>
        <v>GUADAGNO</v>
      </c>
      <c r="O233" s="15">
        <f t="shared" si="43"/>
        <v>0</v>
      </c>
      <c r="P233" s="16">
        <f t="shared" si="44"/>
        <v>0</v>
      </c>
      <c r="Q233" s="24"/>
      <c r="R233" s="16">
        <f t="shared" si="45"/>
        <v>0</v>
      </c>
      <c r="S233" s="18">
        <f t="shared" si="50"/>
        <v>0</v>
      </c>
      <c r="T233" s="9"/>
      <c r="U233" s="17">
        <f t="shared" si="48"/>
        <v>10000</v>
      </c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17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17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17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J233" s="17"/>
    </row>
    <row r="234" spans="1:88" ht="19.5" customHeight="1" x14ac:dyDescent="0.25">
      <c r="A234" s="44"/>
      <c r="B234" s="44"/>
      <c r="C234" s="59"/>
      <c r="D234" s="81"/>
      <c r="E234" s="67"/>
      <c r="F234" s="67"/>
      <c r="G234" s="44"/>
      <c r="H234" s="50"/>
      <c r="I234" s="59" t="s">
        <v>15</v>
      </c>
      <c r="J234" s="70"/>
      <c r="K234" s="12">
        <f t="shared" si="42"/>
        <v>0</v>
      </c>
      <c r="L234" s="20"/>
      <c r="M234" s="28" t="s">
        <v>16</v>
      </c>
      <c r="N234" s="14" t="str">
        <f t="shared" si="46"/>
        <v>GUADAGNO</v>
      </c>
      <c r="O234" s="15">
        <f t="shared" si="43"/>
        <v>0</v>
      </c>
      <c r="P234" s="16">
        <f t="shared" si="44"/>
        <v>0</v>
      </c>
      <c r="Q234" s="24"/>
      <c r="R234" s="16">
        <f t="shared" si="45"/>
        <v>0</v>
      </c>
      <c r="S234" s="18">
        <f t="shared" si="50"/>
        <v>0</v>
      </c>
      <c r="T234" s="9"/>
      <c r="U234" s="17">
        <f t="shared" si="48"/>
        <v>10000</v>
      </c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17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17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17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J234" s="17"/>
    </row>
    <row r="235" spans="1:88" ht="19.5" customHeight="1" x14ac:dyDescent="0.25">
      <c r="A235" s="44"/>
      <c r="B235" s="44"/>
      <c r="C235" s="59"/>
      <c r="D235" s="81"/>
      <c r="E235" s="67"/>
      <c r="F235" s="67"/>
      <c r="G235" s="44"/>
      <c r="H235" s="50"/>
      <c r="I235" s="59" t="s">
        <v>15</v>
      </c>
      <c r="J235" s="70"/>
      <c r="K235" s="12">
        <f t="shared" si="42"/>
        <v>0</v>
      </c>
      <c r="L235" s="20"/>
      <c r="M235" s="28" t="s">
        <v>16</v>
      </c>
      <c r="N235" s="14" t="str">
        <f t="shared" si="46"/>
        <v>GUADAGNO</v>
      </c>
      <c r="O235" s="15">
        <f t="shared" si="43"/>
        <v>0</v>
      </c>
      <c r="P235" s="16">
        <f t="shared" si="44"/>
        <v>0</v>
      </c>
      <c r="Q235" s="24"/>
      <c r="R235" s="16">
        <f t="shared" si="45"/>
        <v>0</v>
      </c>
      <c r="S235" s="18">
        <f t="shared" si="50"/>
        <v>0</v>
      </c>
      <c r="T235" s="9"/>
      <c r="U235" s="17">
        <f t="shared" si="48"/>
        <v>10000</v>
      </c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17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17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17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J235" s="17"/>
    </row>
    <row r="236" spans="1:88" ht="19.5" customHeight="1" x14ac:dyDescent="0.25">
      <c r="A236" s="44"/>
      <c r="B236" s="44"/>
      <c r="C236" s="59"/>
      <c r="D236" s="81"/>
      <c r="E236" s="67"/>
      <c r="F236" s="67"/>
      <c r="G236" s="44"/>
      <c r="H236" s="50"/>
      <c r="I236" s="59" t="s">
        <v>15</v>
      </c>
      <c r="J236" s="70"/>
      <c r="K236" s="12">
        <f t="shared" si="42"/>
        <v>0</v>
      </c>
      <c r="L236" s="20"/>
      <c r="M236" s="28" t="s">
        <v>16</v>
      </c>
      <c r="N236" s="14" t="str">
        <f t="shared" si="46"/>
        <v>GUADAGNO</v>
      </c>
      <c r="O236" s="15">
        <f t="shared" si="43"/>
        <v>0</v>
      </c>
      <c r="P236" s="16">
        <f t="shared" si="44"/>
        <v>0</v>
      </c>
      <c r="Q236" s="24"/>
      <c r="R236" s="16">
        <f t="shared" si="45"/>
        <v>0</v>
      </c>
      <c r="S236" s="18">
        <f t="shared" si="50"/>
        <v>0</v>
      </c>
      <c r="T236" s="9"/>
      <c r="U236" s="17">
        <f t="shared" si="48"/>
        <v>10000</v>
      </c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17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17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17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J236" s="17"/>
    </row>
    <row r="237" spans="1:88" ht="19.5" customHeight="1" x14ac:dyDescent="0.25">
      <c r="A237" s="44"/>
      <c r="B237" s="44"/>
      <c r="C237" s="59"/>
      <c r="D237" s="81"/>
      <c r="E237" s="67"/>
      <c r="F237" s="67"/>
      <c r="G237" s="44"/>
      <c r="H237" s="50"/>
      <c r="I237" s="59" t="s">
        <v>15</v>
      </c>
      <c r="J237" s="70"/>
      <c r="K237" s="12">
        <f t="shared" si="42"/>
        <v>0</v>
      </c>
      <c r="L237" s="20"/>
      <c r="M237" s="28" t="s">
        <v>16</v>
      </c>
      <c r="N237" s="14" t="str">
        <f t="shared" si="46"/>
        <v>GUADAGNO</v>
      </c>
      <c r="O237" s="15">
        <f t="shared" si="43"/>
        <v>0</v>
      </c>
      <c r="P237" s="16">
        <f t="shared" si="44"/>
        <v>0</v>
      </c>
      <c r="Q237" s="24"/>
      <c r="R237" s="16">
        <f t="shared" si="45"/>
        <v>0</v>
      </c>
      <c r="S237" s="18">
        <f t="shared" si="50"/>
        <v>0</v>
      </c>
      <c r="T237" s="9"/>
      <c r="U237" s="17">
        <f t="shared" si="48"/>
        <v>10000</v>
      </c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17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17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17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J237" s="17"/>
    </row>
    <row r="238" spans="1:88" ht="19.5" customHeight="1" x14ac:dyDescent="0.25">
      <c r="A238" s="44"/>
      <c r="B238" s="44"/>
      <c r="C238" s="59"/>
      <c r="D238" s="81"/>
      <c r="E238" s="67"/>
      <c r="F238" s="67"/>
      <c r="G238" s="44"/>
      <c r="H238" s="50"/>
      <c r="I238" s="59" t="s">
        <v>15</v>
      </c>
      <c r="J238" s="70"/>
      <c r="K238" s="12">
        <f t="shared" si="42"/>
        <v>0</v>
      </c>
      <c r="L238" s="20"/>
      <c r="M238" s="28" t="s">
        <v>16</v>
      </c>
      <c r="N238" s="14" t="str">
        <f t="shared" si="46"/>
        <v>GUADAGNO</v>
      </c>
      <c r="O238" s="15">
        <f t="shared" si="43"/>
        <v>0</v>
      </c>
      <c r="P238" s="16">
        <f t="shared" si="44"/>
        <v>0</v>
      </c>
      <c r="Q238" s="24"/>
      <c r="R238" s="16">
        <f t="shared" si="45"/>
        <v>0</v>
      </c>
      <c r="S238" s="18">
        <f t="shared" si="50"/>
        <v>0</v>
      </c>
      <c r="T238" s="9"/>
      <c r="U238" s="17">
        <f t="shared" si="48"/>
        <v>10000</v>
      </c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17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17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17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J238" s="17"/>
    </row>
    <row r="239" spans="1:88" ht="19.5" customHeight="1" x14ac:dyDescent="0.25">
      <c r="A239" s="44"/>
      <c r="B239" s="44"/>
      <c r="C239" s="59"/>
      <c r="D239" s="81"/>
      <c r="E239" s="67"/>
      <c r="F239" s="67"/>
      <c r="G239" s="44"/>
      <c r="H239" s="50"/>
      <c r="I239" s="59" t="s">
        <v>15</v>
      </c>
      <c r="J239" s="70"/>
      <c r="K239" s="12">
        <f t="shared" si="42"/>
        <v>0</v>
      </c>
      <c r="L239" s="20"/>
      <c r="M239" s="28" t="s">
        <v>16</v>
      </c>
      <c r="N239" s="14" t="str">
        <f t="shared" si="46"/>
        <v>GUADAGNO</v>
      </c>
      <c r="O239" s="15">
        <f t="shared" si="43"/>
        <v>0</v>
      </c>
      <c r="P239" s="16">
        <f t="shared" si="44"/>
        <v>0</v>
      </c>
      <c r="Q239" s="24"/>
      <c r="R239" s="16">
        <f t="shared" si="45"/>
        <v>0</v>
      </c>
      <c r="S239" s="18">
        <f t="shared" si="50"/>
        <v>0</v>
      </c>
      <c r="T239" s="9"/>
      <c r="U239" s="17">
        <f t="shared" si="48"/>
        <v>10000</v>
      </c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17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17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17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J239" s="17"/>
    </row>
    <row r="240" spans="1:88" ht="19.5" customHeight="1" x14ac:dyDescent="0.25">
      <c r="A240" s="44"/>
      <c r="B240" s="44"/>
      <c r="C240" s="59"/>
      <c r="D240" s="81"/>
      <c r="E240" s="67"/>
      <c r="F240" s="67"/>
      <c r="G240" s="44"/>
      <c r="H240" s="50"/>
      <c r="I240" s="59" t="s">
        <v>15</v>
      </c>
      <c r="J240" s="70"/>
      <c r="K240" s="12">
        <f t="shared" si="42"/>
        <v>0</v>
      </c>
      <c r="L240" s="20"/>
      <c r="M240" s="28" t="s">
        <v>16</v>
      </c>
      <c r="N240" s="14" t="str">
        <f t="shared" si="46"/>
        <v>GUADAGNO</v>
      </c>
      <c r="O240" s="15">
        <f t="shared" si="43"/>
        <v>0</v>
      </c>
      <c r="P240" s="16">
        <f t="shared" si="44"/>
        <v>0</v>
      </c>
      <c r="Q240" s="24"/>
      <c r="R240" s="16">
        <f t="shared" si="45"/>
        <v>0</v>
      </c>
      <c r="S240" s="18">
        <f t="shared" si="50"/>
        <v>0</v>
      </c>
      <c r="T240" s="9"/>
      <c r="U240" s="17">
        <f t="shared" si="48"/>
        <v>10000</v>
      </c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17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17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17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J240" s="17"/>
    </row>
    <row r="241" spans="1:88" ht="19.5" customHeight="1" x14ac:dyDescent="0.25">
      <c r="A241" s="44"/>
      <c r="B241" s="44"/>
      <c r="C241" s="59"/>
      <c r="D241" s="81"/>
      <c r="E241" s="67"/>
      <c r="F241" s="67"/>
      <c r="G241" s="44"/>
      <c r="H241" s="50"/>
      <c r="I241" s="59" t="s">
        <v>15</v>
      </c>
      <c r="J241" s="70"/>
      <c r="K241" s="12">
        <f t="shared" si="42"/>
        <v>0</v>
      </c>
      <c r="L241" s="20"/>
      <c r="M241" s="28" t="s">
        <v>16</v>
      </c>
      <c r="N241" s="14" t="str">
        <f t="shared" si="46"/>
        <v>GUADAGNO</v>
      </c>
      <c r="O241" s="15">
        <f t="shared" si="43"/>
        <v>0</v>
      </c>
      <c r="P241" s="16">
        <f t="shared" si="44"/>
        <v>0</v>
      </c>
      <c r="Q241" s="24"/>
      <c r="R241" s="16">
        <f t="shared" si="45"/>
        <v>0</v>
      </c>
      <c r="S241" s="18">
        <f t="shared" si="50"/>
        <v>0</v>
      </c>
      <c r="T241" s="9"/>
      <c r="U241" s="17">
        <f t="shared" si="48"/>
        <v>10000</v>
      </c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17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17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17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J241" s="17"/>
    </row>
    <row r="242" spans="1:88" ht="19.5" customHeight="1" x14ac:dyDescent="0.25">
      <c r="A242" s="44"/>
      <c r="B242" s="44"/>
      <c r="C242" s="59"/>
      <c r="D242" s="81"/>
      <c r="E242" s="67"/>
      <c r="F242" s="67"/>
      <c r="G242" s="44"/>
      <c r="H242" s="50"/>
      <c r="I242" s="59" t="s">
        <v>15</v>
      </c>
      <c r="J242" s="70"/>
      <c r="K242" s="12">
        <f t="shared" si="42"/>
        <v>0</v>
      </c>
      <c r="L242" s="20"/>
      <c r="M242" s="28" t="s">
        <v>16</v>
      </c>
      <c r="N242" s="14" t="str">
        <f t="shared" si="46"/>
        <v>GUADAGNO</v>
      </c>
      <c r="O242" s="15">
        <f t="shared" si="43"/>
        <v>0</v>
      </c>
      <c r="P242" s="16">
        <f t="shared" si="44"/>
        <v>0</v>
      </c>
      <c r="Q242" s="24"/>
      <c r="R242" s="16">
        <f t="shared" si="45"/>
        <v>0</v>
      </c>
      <c r="S242" s="18">
        <f t="shared" si="50"/>
        <v>0</v>
      </c>
      <c r="T242" s="9"/>
      <c r="U242" s="17">
        <f t="shared" si="48"/>
        <v>10000</v>
      </c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17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17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17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J242" s="17"/>
    </row>
    <row r="243" spans="1:88" ht="19.5" customHeight="1" x14ac:dyDescent="0.25">
      <c r="A243" s="44"/>
      <c r="B243" s="44"/>
      <c r="C243" s="59"/>
      <c r="D243" s="81"/>
      <c r="E243" s="67"/>
      <c r="F243" s="67"/>
      <c r="G243" s="44"/>
      <c r="H243" s="50"/>
      <c r="I243" s="59" t="s">
        <v>15</v>
      </c>
      <c r="J243" s="70"/>
      <c r="K243" s="12">
        <f t="shared" si="42"/>
        <v>0</v>
      </c>
      <c r="L243" s="20"/>
      <c r="M243" s="28" t="s">
        <v>16</v>
      </c>
      <c r="N243" s="14" t="str">
        <f t="shared" si="46"/>
        <v>GUADAGNO</v>
      </c>
      <c r="O243" s="15">
        <f t="shared" si="43"/>
        <v>0</v>
      </c>
      <c r="P243" s="16">
        <f t="shared" si="44"/>
        <v>0</v>
      </c>
      <c r="Q243" s="24"/>
      <c r="R243" s="16">
        <f t="shared" si="45"/>
        <v>0</v>
      </c>
      <c r="S243" s="18">
        <f t="shared" si="50"/>
        <v>0</v>
      </c>
      <c r="T243" s="9"/>
      <c r="U243" s="17">
        <f t="shared" si="48"/>
        <v>10000</v>
      </c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17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17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17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J243" s="17"/>
    </row>
    <row r="244" spans="1:88" ht="19.5" customHeight="1" x14ac:dyDescent="0.25">
      <c r="A244" s="44"/>
      <c r="B244" s="44"/>
      <c r="C244" s="59"/>
      <c r="D244" s="81"/>
      <c r="E244" s="67"/>
      <c r="F244" s="67"/>
      <c r="G244" s="44"/>
      <c r="H244" s="50"/>
      <c r="I244" s="59" t="s">
        <v>15</v>
      </c>
      <c r="J244" s="70"/>
      <c r="K244" s="12">
        <f t="shared" si="42"/>
        <v>0</v>
      </c>
      <c r="L244" s="20"/>
      <c r="M244" s="28" t="s">
        <v>16</v>
      </c>
      <c r="N244" s="14" t="str">
        <f t="shared" si="46"/>
        <v>GUADAGNO</v>
      </c>
      <c r="O244" s="15">
        <f t="shared" si="43"/>
        <v>0</v>
      </c>
      <c r="P244" s="16">
        <f t="shared" si="44"/>
        <v>0</v>
      </c>
      <c r="Q244" s="24"/>
      <c r="R244" s="16">
        <f t="shared" si="45"/>
        <v>0</v>
      </c>
      <c r="S244" s="18">
        <f t="shared" si="50"/>
        <v>0</v>
      </c>
      <c r="T244" s="9"/>
      <c r="U244" s="17">
        <f t="shared" si="48"/>
        <v>10000</v>
      </c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17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17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17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J244" s="17"/>
    </row>
    <row r="245" spans="1:88" ht="19.5" customHeight="1" x14ac:dyDescent="0.25">
      <c r="A245" s="44"/>
      <c r="B245" s="44"/>
      <c r="C245" s="59"/>
      <c r="D245" s="81"/>
      <c r="E245" s="67"/>
      <c r="F245" s="67"/>
      <c r="G245" s="44"/>
      <c r="H245" s="50"/>
      <c r="I245" s="59" t="s">
        <v>15</v>
      </c>
      <c r="J245" s="70"/>
      <c r="K245" s="12">
        <f t="shared" si="42"/>
        <v>0</v>
      </c>
      <c r="L245" s="20"/>
      <c r="M245" s="28" t="s">
        <v>16</v>
      </c>
      <c r="N245" s="14" t="str">
        <f t="shared" si="46"/>
        <v>GUADAGNO</v>
      </c>
      <c r="O245" s="15">
        <f t="shared" si="43"/>
        <v>0</v>
      </c>
      <c r="P245" s="16">
        <f t="shared" si="44"/>
        <v>0</v>
      </c>
      <c r="Q245" s="24"/>
      <c r="R245" s="16">
        <f t="shared" si="45"/>
        <v>0</v>
      </c>
      <c r="S245" s="18">
        <f t="shared" si="50"/>
        <v>0</v>
      </c>
      <c r="T245" s="9"/>
      <c r="U245" s="17">
        <f t="shared" si="48"/>
        <v>10000</v>
      </c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17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17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17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J245" s="17"/>
    </row>
    <row r="246" spans="1:88" ht="19.5" customHeight="1" x14ac:dyDescent="0.25">
      <c r="A246" s="44"/>
      <c r="B246" s="44"/>
      <c r="C246" s="59"/>
      <c r="D246" s="81"/>
      <c r="E246" s="67"/>
      <c r="F246" s="67"/>
      <c r="G246" s="44"/>
      <c r="H246" s="50"/>
      <c r="I246" s="59" t="s">
        <v>15</v>
      </c>
      <c r="J246" s="70"/>
      <c r="K246" s="12">
        <f t="shared" si="42"/>
        <v>0</v>
      </c>
      <c r="L246" s="20"/>
      <c r="M246" s="28" t="s">
        <v>16</v>
      </c>
      <c r="N246" s="14" t="str">
        <f t="shared" ref="N246:N277" si="51">IF(K246&gt;0,IF(I246="SHORT","GUADAGNO","PERDO"),IF(I246="SHORT","PERDO","GUADAGNO"))</f>
        <v>GUADAGNO</v>
      </c>
      <c r="O246" s="15">
        <f t="shared" si="43"/>
        <v>0</v>
      </c>
      <c r="P246" s="16">
        <f t="shared" si="44"/>
        <v>0</v>
      </c>
      <c r="Q246" s="24"/>
      <c r="R246" s="16">
        <f t="shared" si="45"/>
        <v>0</v>
      </c>
      <c r="S246" s="18">
        <f t="shared" si="50"/>
        <v>0</v>
      </c>
      <c r="T246" s="9"/>
      <c r="U246" s="17">
        <f t="shared" si="48"/>
        <v>10000</v>
      </c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17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17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17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J246" s="17"/>
    </row>
    <row r="247" spans="1:88" ht="19.5" customHeight="1" x14ac:dyDescent="0.25">
      <c r="A247" s="44"/>
      <c r="B247" s="44"/>
      <c r="C247" s="59"/>
      <c r="D247" s="81"/>
      <c r="E247" s="67"/>
      <c r="F247" s="67"/>
      <c r="G247" s="44"/>
      <c r="H247" s="50"/>
      <c r="I247" s="59" t="s">
        <v>15</v>
      </c>
      <c r="J247" s="70"/>
      <c r="K247" s="12">
        <f t="shared" si="42"/>
        <v>0</v>
      </c>
      <c r="L247" s="20"/>
      <c r="M247" s="28" t="s">
        <v>16</v>
      </c>
      <c r="N247" s="14" t="str">
        <f t="shared" si="51"/>
        <v>GUADAGNO</v>
      </c>
      <c r="O247" s="15">
        <f t="shared" si="43"/>
        <v>0</v>
      </c>
      <c r="P247" s="16">
        <f t="shared" si="44"/>
        <v>0</v>
      </c>
      <c r="Q247" s="24"/>
      <c r="R247" s="16">
        <f t="shared" si="45"/>
        <v>0</v>
      </c>
      <c r="S247" s="18">
        <f t="shared" si="50"/>
        <v>0</v>
      </c>
      <c r="T247" s="9"/>
      <c r="U247" s="17">
        <f t="shared" si="48"/>
        <v>10000</v>
      </c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17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17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17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J247" s="17"/>
    </row>
    <row r="248" spans="1:88" ht="19.5" customHeight="1" x14ac:dyDescent="0.25">
      <c r="A248" s="44"/>
      <c r="B248" s="44"/>
      <c r="C248" s="59"/>
      <c r="D248" s="81"/>
      <c r="E248" s="67"/>
      <c r="F248" s="67"/>
      <c r="G248" s="44"/>
      <c r="H248" s="50"/>
      <c r="I248" s="59" t="s">
        <v>15</v>
      </c>
      <c r="J248" s="70"/>
      <c r="K248" s="12">
        <f t="shared" si="42"/>
        <v>0</v>
      </c>
      <c r="L248" s="20"/>
      <c r="M248" s="28" t="s">
        <v>16</v>
      </c>
      <c r="N248" s="14" t="str">
        <f t="shared" si="51"/>
        <v>GUADAGNO</v>
      </c>
      <c r="O248" s="15">
        <f t="shared" si="43"/>
        <v>0</v>
      </c>
      <c r="P248" s="16">
        <f t="shared" si="44"/>
        <v>0</v>
      </c>
      <c r="Q248" s="24"/>
      <c r="R248" s="16">
        <f t="shared" si="45"/>
        <v>0</v>
      </c>
      <c r="S248" s="18">
        <f t="shared" si="50"/>
        <v>0</v>
      </c>
      <c r="T248" s="9"/>
      <c r="U248" s="17">
        <f t="shared" si="48"/>
        <v>10000</v>
      </c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17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17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17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J248" s="17"/>
    </row>
    <row r="249" spans="1:88" ht="19.5" customHeight="1" x14ac:dyDescent="0.25">
      <c r="A249" s="44"/>
      <c r="B249" s="44"/>
      <c r="C249" s="59"/>
      <c r="D249" s="81"/>
      <c r="E249" s="67"/>
      <c r="F249" s="67"/>
      <c r="G249" s="44"/>
      <c r="H249" s="50"/>
      <c r="I249" s="59" t="s">
        <v>15</v>
      </c>
      <c r="J249" s="70"/>
      <c r="K249" s="12">
        <f t="shared" si="42"/>
        <v>0</v>
      </c>
      <c r="L249" s="20"/>
      <c r="M249" s="28" t="s">
        <v>16</v>
      </c>
      <c r="N249" s="14" t="str">
        <f t="shared" si="51"/>
        <v>GUADAGNO</v>
      </c>
      <c r="O249" s="15">
        <f t="shared" si="43"/>
        <v>0</v>
      </c>
      <c r="P249" s="16">
        <f t="shared" si="44"/>
        <v>0</v>
      </c>
      <c r="Q249" s="24"/>
      <c r="R249" s="16">
        <f t="shared" si="45"/>
        <v>0</v>
      </c>
      <c r="S249" s="18">
        <f t="shared" si="50"/>
        <v>0</v>
      </c>
      <c r="T249" s="9"/>
      <c r="U249" s="17">
        <f t="shared" si="48"/>
        <v>10000</v>
      </c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17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17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17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J249" s="17"/>
    </row>
    <row r="250" spans="1:88" ht="19.5" customHeight="1" x14ac:dyDescent="0.25">
      <c r="A250" s="44"/>
      <c r="B250" s="44"/>
      <c r="C250" s="59"/>
      <c r="D250" s="81"/>
      <c r="E250" s="67"/>
      <c r="F250" s="67"/>
      <c r="G250" s="44"/>
      <c r="H250" s="50"/>
      <c r="I250" s="59" t="s">
        <v>15</v>
      </c>
      <c r="J250" s="70"/>
      <c r="K250" s="12">
        <f t="shared" si="42"/>
        <v>0</v>
      </c>
      <c r="L250" s="20"/>
      <c r="M250" s="28" t="s">
        <v>16</v>
      </c>
      <c r="N250" s="14" t="str">
        <f t="shared" si="51"/>
        <v>GUADAGNO</v>
      </c>
      <c r="O250" s="15">
        <f t="shared" si="43"/>
        <v>0</v>
      </c>
      <c r="P250" s="16">
        <f t="shared" si="44"/>
        <v>0</v>
      </c>
      <c r="Q250" s="24"/>
      <c r="R250" s="16">
        <f t="shared" si="45"/>
        <v>0</v>
      </c>
      <c r="S250" s="18">
        <f t="shared" si="50"/>
        <v>0</v>
      </c>
      <c r="T250" s="9"/>
      <c r="U250" s="17">
        <f t="shared" si="48"/>
        <v>10000</v>
      </c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17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17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17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J250" s="17"/>
    </row>
    <row r="251" spans="1:88" ht="19.5" customHeight="1" x14ac:dyDescent="0.25">
      <c r="A251" s="44"/>
      <c r="B251" s="44"/>
      <c r="C251" s="59"/>
      <c r="D251" s="81"/>
      <c r="E251" s="67"/>
      <c r="F251" s="67"/>
      <c r="G251" s="44"/>
      <c r="H251" s="50"/>
      <c r="I251" s="59" t="s">
        <v>15</v>
      </c>
      <c r="J251" s="70"/>
      <c r="K251" s="12">
        <f t="shared" si="42"/>
        <v>0</v>
      </c>
      <c r="L251" s="20"/>
      <c r="M251" s="28" t="s">
        <v>16</v>
      </c>
      <c r="N251" s="14" t="str">
        <f t="shared" si="51"/>
        <v>GUADAGNO</v>
      </c>
      <c r="O251" s="15">
        <f t="shared" si="43"/>
        <v>0</v>
      </c>
      <c r="P251" s="16">
        <f t="shared" si="44"/>
        <v>0</v>
      </c>
      <c r="Q251" s="24"/>
      <c r="R251" s="16">
        <f t="shared" si="45"/>
        <v>0</v>
      </c>
      <c r="S251" s="18">
        <f t="shared" si="50"/>
        <v>0</v>
      </c>
      <c r="T251" s="9"/>
      <c r="U251" s="17">
        <f t="shared" si="48"/>
        <v>10000</v>
      </c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17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17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17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J251" s="17"/>
    </row>
    <row r="252" spans="1:88" ht="19.5" customHeight="1" x14ac:dyDescent="0.25">
      <c r="A252" s="44"/>
      <c r="B252" s="44"/>
      <c r="C252" s="59"/>
      <c r="D252" s="81"/>
      <c r="E252" s="67"/>
      <c r="F252" s="67"/>
      <c r="G252" s="44"/>
      <c r="H252" s="50"/>
      <c r="I252" s="59" t="s">
        <v>15</v>
      </c>
      <c r="J252" s="70"/>
      <c r="K252" s="12">
        <f t="shared" si="42"/>
        <v>0</v>
      </c>
      <c r="L252" s="20"/>
      <c r="M252" s="28" t="s">
        <v>16</v>
      </c>
      <c r="N252" s="14" t="str">
        <f t="shared" si="51"/>
        <v>GUADAGNO</v>
      </c>
      <c r="O252" s="15">
        <f t="shared" si="43"/>
        <v>0</v>
      </c>
      <c r="P252" s="16">
        <f t="shared" si="44"/>
        <v>0</v>
      </c>
      <c r="Q252" s="24"/>
      <c r="R252" s="16">
        <f t="shared" si="45"/>
        <v>0</v>
      </c>
      <c r="S252" s="18">
        <f t="shared" si="50"/>
        <v>0</v>
      </c>
      <c r="T252" s="9"/>
      <c r="U252" s="17">
        <f t="shared" si="48"/>
        <v>10000</v>
      </c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17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17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17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J252" s="17"/>
    </row>
    <row r="253" spans="1:88" ht="19.5" customHeight="1" x14ac:dyDescent="0.25">
      <c r="A253" s="44"/>
      <c r="B253" s="44"/>
      <c r="C253" s="59"/>
      <c r="D253" s="81"/>
      <c r="E253" s="67"/>
      <c r="F253" s="67"/>
      <c r="G253" s="44"/>
      <c r="H253" s="50"/>
      <c r="I253" s="59" t="s">
        <v>15</v>
      </c>
      <c r="J253" s="70"/>
      <c r="K253" s="12">
        <f t="shared" si="42"/>
        <v>0</v>
      </c>
      <c r="L253" s="20"/>
      <c r="M253" s="28" t="s">
        <v>16</v>
      </c>
      <c r="N253" s="14" t="str">
        <f t="shared" si="51"/>
        <v>GUADAGNO</v>
      </c>
      <c r="O253" s="15">
        <f t="shared" si="43"/>
        <v>0</v>
      </c>
      <c r="P253" s="16">
        <f t="shared" si="44"/>
        <v>0</v>
      </c>
      <c r="Q253" s="24"/>
      <c r="R253" s="16">
        <f t="shared" si="45"/>
        <v>0</v>
      </c>
      <c r="S253" s="18">
        <f t="shared" si="50"/>
        <v>0</v>
      </c>
      <c r="T253" s="9"/>
      <c r="U253" s="17">
        <f t="shared" si="48"/>
        <v>10000</v>
      </c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17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17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17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J253" s="17"/>
    </row>
    <row r="254" spans="1:88" ht="19.5" customHeight="1" x14ac:dyDescent="0.25">
      <c r="A254" s="44"/>
      <c r="B254" s="44"/>
      <c r="C254" s="59"/>
      <c r="D254" s="81"/>
      <c r="E254" s="67"/>
      <c r="F254" s="67"/>
      <c r="G254" s="44"/>
      <c r="H254" s="50"/>
      <c r="I254" s="59" t="s">
        <v>15</v>
      </c>
      <c r="J254" s="70"/>
      <c r="K254" s="12">
        <f t="shared" si="42"/>
        <v>0</v>
      </c>
      <c r="L254" s="20"/>
      <c r="M254" s="28" t="s">
        <v>16</v>
      </c>
      <c r="N254" s="14" t="str">
        <f t="shared" si="51"/>
        <v>GUADAGNO</v>
      </c>
      <c r="O254" s="15">
        <f t="shared" si="43"/>
        <v>0</v>
      </c>
      <c r="P254" s="16">
        <f t="shared" si="44"/>
        <v>0</v>
      </c>
      <c r="Q254" s="24"/>
      <c r="R254" s="16">
        <f t="shared" si="45"/>
        <v>0</v>
      </c>
      <c r="S254" s="18">
        <f t="shared" si="50"/>
        <v>0</v>
      </c>
      <c r="T254" s="9"/>
      <c r="U254" s="17">
        <f t="shared" si="48"/>
        <v>10000</v>
      </c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17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17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17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J254" s="17"/>
    </row>
    <row r="255" spans="1:88" ht="19.5" customHeight="1" x14ac:dyDescent="0.25">
      <c r="A255" s="44"/>
      <c r="B255" s="44"/>
      <c r="C255" s="59"/>
      <c r="D255" s="81"/>
      <c r="E255" s="67"/>
      <c r="F255" s="67"/>
      <c r="G255" s="44"/>
      <c r="H255" s="50"/>
      <c r="I255" s="59" t="s">
        <v>15</v>
      </c>
      <c r="J255" s="70"/>
      <c r="K255" s="12">
        <f t="shared" si="42"/>
        <v>0</v>
      </c>
      <c r="L255" s="20"/>
      <c r="M255" s="28" t="s">
        <v>16</v>
      </c>
      <c r="N255" s="14" t="str">
        <f t="shared" si="51"/>
        <v>GUADAGNO</v>
      </c>
      <c r="O255" s="15">
        <f t="shared" si="43"/>
        <v>0</v>
      </c>
      <c r="P255" s="16">
        <f t="shared" si="44"/>
        <v>0</v>
      </c>
      <c r="Q255" s="24"/>
      <c r="R255" s="16">
        <f t="shared" si="45"/>
        <v>0</v>
      </c>
      <c r="S255" s="18">
        <f t="shared" si="50"/>
        <v>0</v>
      </c>
      <c r="T255" s="9"/>
      <c r="U255" s="17">
        <f t="shared" si="48"/>
        <v>10000</v>
      </c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17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17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17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J255" s="17"/>
    </row>
    <row r="256" spans="1:88" ht="19.5" customHeight="1" x14ac:dyDescent="0.25">
      <c r="A256" s="44"/>
      <c r="B256" s="44"/>
      <c r="C256" s="59"/>
      <c r="D256" s="81"/>
      <c r="E256" s="67"/>
      <c r="F256" s="67"/>
      <c r="G256" s="44"/>
      <c r="H256" s="50"/>
      <c r="I256" s="59" t="s">
        <v>15</v>
      </c>
      <c r="J256" s="70"/>
      <c r="K256" s="12">
        <f t="shared" si="42"/>
        <v>0</v>
      </c>
      <c r="L256" s="20"/>
      <c r="M256" s="28" t="s">
        <v>16</v>
      </c>
      <c r="N256" s="14" t="str">
        <f t="shared" si="51"/>
        <v>GUADAGNO</v>
      </c>
      <c r="O256" s="15">
        <f t="shared" si="43"/>
        <v>0</v>
      </c>
      <c r="P256" s="16">
        <f t="shared" si="44"/>
        <v>0</v>
      </c>
      <c r="Q256" s="24"/>
      <c r="R256" s="16">
        <f t="shared" si="45"/>
        <v>0</v>
      </c>
      <c r="S256" s="18">
        <f t="shared" si="50"/>
        <v>0</v>
      </c>
      <c r="T256" s="9"/>
      <c r="U256" s="17">
        <f t="shared" si="48"/>
        <v>10000</v>
      </c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17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17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17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J256" s="17"/>
    </row>
    <row r="257" spans="1:88" ht="19.5" customHeight="1" x14ac:dyDescent="0.25">
      <c r="A257" s="44"/>
      <c r="B257" s="44"/>
      <c r="C257" s="59"/>
      <c r="D257" s="81"/>
      <c r="E257" s="67"/>
      <c r="F257" s="67"/>
      <c r="G257" s="44"/>
      <c r="H257" s="50"/>
      <c r="I257" s="59" t="s">
        <v>15</v>
      </c>
      <c r="J257" s="70"/>
      <c r="K257" s="12">
        <f t="shared" si="42"/>
        <v>0</v>
      </c>
      <c r="L257" s="20"/>
      <c r="M257" s="28" t="s">
        <v>16</v>
      </c>
      <c r="N257" s="14" t="str">
        <f t="shared" si="51"/>
        <v>GUADAGNO</v>
      </c>
      <c r="O257" s="15">
        <f t="shared" si="43"/>
        <v>0</v>
      </c>
      <c r="P257" s="16">
        <f t="shared" si="44"/>
        <v>0</v>
      </c>
      <c r="Q257" s="24"/>
      <c r="R257" s="16">
        <f t="shared" si="45"/>
        <v>0</v>
      </c>
      <c r="S257" s="18">
        <f t="shared" si="50"/>
        <v>0</v>
      </c>
      <c r="T257" s="9"/>
      <c r="U257" s="17">
        <f t="shared" si="48"/>
        <v>10000</v>
      </c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17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17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17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J257" s="17"/>
    </row>
    <row r="258" spans="1:88" ht="19.5" customHeight="1" x14ac:dyDescent="0.25">
      <c r="A258" s="44"/>
      <c r="B258" s="44"/>
      <c r="C258" s="59"/>
      <c r="D258" s="81"/>
      <c r="E258" s="67"/>
      <c r="F258" s="67"/>
      <c r="G258" s="44"/>
      <c r="H258" s="50"/>
      <c r="I258" s="59" t="s">
        <v>15</v>
      </c>
      <c r="J258" s="70"/>
      <c r="K258" s="12">
        <f t="shared" si="42"/>
        <v>0</v>
      </c>
      <c r="L258" s="20"/>
      <c r="M258" s="28" t="s">
        <v>16</v>
      </c>
      <c r="N258" s="14" t="str">
        <f t="shared" si="51"/>
        <v>GUADAGNO</v>
      </c>
      <c r="O258" s="15">
        <f t="shared" si="43"/>
        <v>0</v>
      </c>
      <c r="P258" s="16">
        <f t="shared" si="44"/>
        <v>0</v>
      </c>
      <c r="Q258" s="24"/>
      <c r="R258" s="16">
        <f t="shared" si="45"/>
        <v>0</v>
      </c>
      <c r="S258" s="18">
        <f t="shared" si="50"/>
        <v>0</v>
      </c>
      <c r="T258" s="9"/>
      <c r="U258" s="17">
        <f t="shared" si="48"/>
        <v>10000</v>
      </c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17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17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17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J258" s="17"/>
    </row>
    <row r="259" spans="1:88" ht="19.5" customHeight="1" x14ac:dyDescent="0.25">
      <c r="A259" s="44"/>
      <c r="B259" s="44"/>
      <c r="C259" s="59"/>
      <c r="D259" s="81"/>
      <c r="E259" s="67"/>
      <c r="F259" s="67"/>
      <c r="G259" s="44"/>
      <c r="H259" s="50"/>
      <c r="I259" s="59" t="s">
        <v>15</v>
      </c>
      <c r="J259" s="70"/>
      <c r="K259" s="12">
        <f t="shared" si="42"/>
        <v>0</v>
      </c>
      <c r="L259" s="20"/>
      <c r="M259" s="28" t="s">
        <v>16</v>
      </c>
      <c r="N259" s="14" t="str">
        <f t="shared" si="51"/>
        <v>GUADAGNO</v>
      </c>
      <c r="O259" s="15">
        <f t="shared" si="43"/>
        <v>0</v>
      </c>
      <c r="P259" s="16">
        <f t="shared" si="44"/>
        <v>0</v>
      </c>
      <c r="Q259" s="24"/>
      <c r="R259" s="16">
        <f t="shared" si="45"/>
        <v>0</v>
      </c>
      <c r="S259" s="18">
        <f t="shared" ref="S259:S290" si="52">R259</f>
        <v>0</v>
      </c>
      <c r="T259" s="9"/>
      <c r="U259" s="17">
        <f t="shared" si="48"/>
        <v>10000</v>
      </c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17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17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17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J259" s="17"/>
    </row>
    <row r="260" spans="1:88" ht="19.5" customHeight="1" x14ac:dyDescent="0.25">
      <c r="A260" s="44"/>
      <c r="B260" s="44"/>
      <c r="C260" s="59"/>
      <c r="D260" s="81"/>
      <c r="E260" s="67"/>
      <c r="F260" s="67"/>
      <c r="G260" s="44"/>
      <c r="H260" s="50"/>
      <c r="I260" s="59" t="s">
        <v>15</v>
      </c>
      <c r="J260" s="70"/>
      <c r="K260" s="12">
        <f t="shared" si="42"/>
        <v>0</v>
      </c>
      <c r="L260" s="20"/>
      <c r="M260" s="28" t="s">
        <v>16</v>
      </c>
      <c r="N260" s="14" t="str">
        <f t="shared" si="51"/>
        <v>GUADAGNO</v>
      </c>
      <c r="O260" s="15">
        <f t="shared" si="43"/>
        <v>0</v>
      </c>
      <c r="P260" s="16">
        <f t="shared" si="44"/>
        <v>0</v>
      </c>
      <c r="Q260" s="24"/>
      <c r="R260" s="16">
        <f t="shared" si="45"/>
        <v>0</v>
      </c>
      <c r="S260" s="18">
        <f t="shared" si="52"/>
        <v>0</v>
      </c>
      <c r="T260" s="9"/>
      <c r="U260" s="17">
        <f t="shared" si="48"/>
        <v>10000</v>
      </c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17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17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17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J260" s="17"/>
    </row>
    <row r="261" spans="1:88" ht="19.5" customHeight="1" x14ac:dyDescent="0.25">
      <c r="A261" s="44"/>
      <c r="B261" s="44"/>
      <c r="C261" s="59"/>
      <c r="D261" s="81"/>
      <c r="E261" s="67"/>
      <c r="F261" s="67"/>
      <c r="G261" s="44"/>
      <c r="H261" s="50"/>
      <c r="I261" s="59" t="s">
        <v>15</v>
      </c>
      <c r="J261" s="70"/>
      <c r="K261" s="12">
        <f t="shared" si="42"/>
        <v>0</v>
      </c>
      <c r="L261" s="20"/>
      <c r="M261" s="28" t="s">
        <v>16</v>
      </c>
      <c r="N261" s="14" t="str">
        <f t="shared" si="51"/>
        <v>GUADAGNO</v>
      </c>
      <c r="O261" s="15">
        <f t="shared" si="43"/>
        <v>0</v>
      </c>
      <c r="P261" s="16">
        <f t="shared" si="44"/>
        <v>0</v>
      </c>
      <c r="Q261" s="24"/>
      <c r="R261" s="16">
        <f t="shared" si="45"/>
        <v>0</v>
      </c>
      <c r="S261" s="18">
        <f t="shared" si="52"/>
        <v>0</v>
      </c>
      <c r="T261" s="9"/>
      <c r="U261" s="17">
        <f t="shared" si="48"/>
        <v>10000</v>
      </c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17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17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17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J261" s="17"/>
    </row>
    <row r="262" spans="1:88" ht="19.5" customHeight="1" x14ac:dyDescent="0.25">
      <c r="A262" s="44"/>
      <c r="B262" s="44"/>
      <c r="C262" s="59"/>
      <c r="D262" s="81"/>
      <c r="E262" s="67"/>
      <c r="F262" s="67"/>
      <c r="G262" s="44"/>
      <c r="H262" s="50"/>
      <c r="I262" s="59" t="s">
        <v>15</v>
      </c>
      <c r="J262" s="70"/>
      <c r="K262" s="12">
        <f t="shared" si="42"/>
        <v>0</v>
      </c>
      <c r="L262" s="20"/>
      <c r="M262" s="28" t="s">
        <v>16</v>
      </c>
      <c r="N262" s="14" t="str">
        <f t="shared" si="51"/>
        <v>GUADAGNO</v>
      </c>
      <c r="O262" s="15">
        <f t="shared" si="43"/>
        <v>0</v>
      </c>
      <c r="P262" s="16">
        <f t="shared" si="44"/>
        <v>0</v>
      </c>
      <c r="Q262" s="24"/>
      <c r="R262" s="16">
        <f t="shared" si="45"/>
        <v>0</v>
      </c>
      <c r="S262" s="18">
        <f t="shared" si="52"/>
        <v>0</v>
      </c>
      <c r="T262" s="9"/>
      <c r="U262" s="17">
        <f t="shared" si="48"/>
        <v>10000</v>
      </c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17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17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17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J262" s="17"/>
    </row>
    <row r="263" spans="1:88" ht="19.5" customHeight="1" x14ac:dyDescent="0.25">
      <c r="A263" s="44"/>
      <c r="B263" s="44"/>
      <c r="C263" s="59"/>
      <c r="D263" s="81"/>
      <c r="E263" s="67"/>
      <c r="F263" s="67"/>
      <c r="G263" s="44"/>
      <c r="H263" s="50"/>
      <c r="I263" s="59" t="s">
        <v>15</v>
      </c>
      <c r="J263" s="70"/>
      <c r="K263" s="12">
        <f t="shared" ref="K263:K326" si="53">D263-J263</f>
        <v>0</v>
      </c>
      <c r="L263" s="20"/>
      <c r="M263" s="28" t="s">
        <v>16</v>
      </c>
      <c r="N263" s="14" t="str">
        <f t="shared" si="51"/>
        <v>GUADAGNO</v>
      </c>
      <c r="O263" s="15">
        <f t="shared" ref="O263:O326" si="54">IF(K263&gt;0,IF(N263="GUADAGNO",K263*10000,-K263*10000),IF(N263="GUADAGNO",-K263*10000,K263*10000))</f>
        <v>0</v>
      </c>
      <c r="P263" s="16">
        <f t="shared" ref="P263:P326" si="55">L263*O263</f>
        <v>0</v>
      </c>
      <c r="Q263" s="24"/>
      <c r="R263" s="16">
        <f t="shared" ref="R263:R326" si="56">Q263*P263</f>
        <v>0</v>
      </c>
      <c r="S263" s="18">
        <f t="shared" si="52"/>
        <v>0</v>
      </c>
      <c r="T263" s="9"/>
      <c r="U263" s="17">
        <f t="shared" ref="U263:U318" si="57">(10000+S263)</f>
        <v>10000</v>
      </c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17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17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17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J263" s="17"/>
    </row>
    <row r="264" spans="1:88" ht="19.5" customHeight="1" x14ac:dyDescent="0.25">
      <c r="A264" s="44"/>
      <c r="B264" s="44"/>
      <c r="C264" s="59"/>
      <c r="D264" s="81"/>
      <c r="E264" s="67"/>
      <c r="F264" s="67"/>
      <c r="G264" s="44"/>
      <c r="H264" s="50"/>
      <c r="I264" s="59" t="s">
        <v>15</v>
      </c>
      <c r="J264" s="70"/>
      <c r="K264" s="12">
        <f t="shared" si="53"/>
        <v>0</v>
      </c>
      <c r="L264" s="20"/>
      <c r="M264" s="28" t="s">
        <v>16</v>
      </c>
      <c r="N264" s="14" t="str">
        <f t="shared" si="51"/>
        <v>GUADAGNO</v>
      </c>
      <c r="O264" s="15">
        <f t="shared" si="54"/>
        <v>0</v>
      </c>
      <c r="P264" s="16">
        <f t="shared" si="55"/>
        <v>0</v>
      </c>
      <c r="Q264" s="24"/>
      <c r="R264" s="16">
        <f t="shared" si="56"/>
        <v>0</v>
      </c>
      <c r="S264" s="18">
        <f t="shared" si="52"/>
        <v>0</v>
      </c>
      <c r="T264" s="9"/>
      <c r="U264" s="17">
        <f t="shared" si="57"/>
        <v>10000</v>
      </c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17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17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17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J264" s="17"/>
    </row>
    <row r="265" spans="1:88" ht="19.5" customHeight="1" x14ac:dyDescent="0.25">
      <c r="A265" s="44"/>
      <c r="B265" s="44"/>
      <c r="C265" s="59"/>
      <c r="D265" s="81"/>
      <c r="E265" s="67"/>
      <c r="F265" s="67"/>
      <c r="G265" s="44"/>
      <c r="H265" s="50"/>
      <c r="I265" s="59" t="s">
        <v>15</v>
      </c>
      <c r="J265" s="70"/>
      <c r="K265" s="12">
        <f t="shared" si="53"/>
        <v>0</v>
      </c>
      <c r="L265" s="20"/>
      <c r="M265" s="28" t="s">
        <v>16</v>
      </c>
      <c r="N265" s="14" t="str">
        <f t="shared" si="51"/>
        <v>GUADAGNO</v>
      </c>
      <c r="O265" s="15">
        <f t="shared" si="54"/>
        <v>0</v>
      </c>
      <c r="P265" s="16">
        <f t="shared" si="55"/>
        <v>0</v>
      </c>
      <c r="Q265" s="24"/>
      <c r="R265" s="16">
        <f t="shared" si="56"/>
        <v>0</v>
      </c>
      <c r="S265" s="18">
        <f t="shared" si="52"/>
        <v>0</v>
      </c>
      <c r="T265" s="9"/>
      <c r="U265" s="17">
        <f t="shared" si="57"/>
        <v>10000</v>
      </c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17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17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17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J265" s="17"/>
    </row>
    <row r="266" spans="1:88" ht="19.5" customHeight="1" x14ac:dyDescent="0.25">
      <c r="A266" s="44"/>
      <c r="B266" s="44"/>
      <c r="C266" s="59"/>
      <c r="D266" s="81"/>
      <c r="E266" s="67"/>
      <c r="F266" s="67"/>
      <c r="G266" s="44"/>
      <c r="H266" s="50"/>
      <c r="I266" s="59" t="s">
        <v>15</v>
      </c>
      <c r="J266" s="70"/>
      <c r="K266" s="12">
        <f t="shared" si="53"/>
        <v>0</v>
      </c>
      <c r="L266" s="20"/>
      <c r="M266" s="28" t="s">
        <v>16</v>
      </c>
      <c r="N266" s="14" t="str">
        <f t="shared" si="51"/>
        <v>GUADAGNO</v>
      </c>
      <c r="O266" s="15">
        <f t="shared" si="54"/>
        <v>0</v>
      </c>
      <c r="P266" s="16">
        <f t="shared" si="55"/>
        <v>0</v>
      </c>
      <c r="Q266" s="24"/>
      <c r="R266" s="16">
        <f t="shared" si="56"/>
        <v>0</v>
      </c>
      <c r="S266" s="18">
        <f t="shared" si="52"/>
        <v>0</v>
      </c>
      <c r="T266" s="9"/>
      <c r="U266" s="17">
        <f t="shared" si="57"/>
        <v>10000</v>
      </c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17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17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17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J266" s="17"/>
    </row>
    <row r="267" spans="1:88" ht="19.5" customHeight="1" x14ac:dyDescent="0.25">
      <c r="A267" s="44"/>
      <c r="B267" s="44"/>
      <c r="C267" s="59"/>
      <c r="D267" s="81"/>
      <c r="E267" s="67"/>
      <c r="F267" s="67"/>
      <c r="G267" s="44"/>
      <c r="H267" s="50"/>
      <c r="I267" s="59" t="s">
        <v>15</v>
      </c>
      <c r="J267" s="70"/>
      <c r="K267" s="12">
        <f t="shared" si="53"/>
        <v>0</v>
      </c>
      <c r="L267" s="20"/>
      <c r="M267" s="28" t="s">
        <v>16</v>
      </c>
      <c r="N267" s="14" t="str">
        <f t="shared" si="51"/>
        <v>GUADAGNO</v>
      </c>
      <c r="O267" s="15">
        <f t="shared" si="54"/>
        <v>0</v>
      </c>
      <c r="P267" s="16">
        <f t="shared" si="55"/>
        <v>0</v>
      </c>
      <c r="Q267" s="24"/>
      <c r="R267" s="16">
        <f t="shared" si="56"/>
        <v>0</v>
      </c>
      <c r="S267" s="18">
        <f t="shared" si="52"/>
        <v>0</v>
      </c>
      <c r="T267" s="9"/>
      <c r="U267" s="17">
        <f t="shared" si="57"/>
        <v>10000</v>
      </c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17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17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17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J267" s="17"/>
    </row>
    <row r="268" spans="1:88" ht="19.5" customHeight="1" x14ac:dyDescent="0.25">
      <c r="A268" s="44"/>
      <c r="B268" s="44"/>
      <c r="C268" s="59"/>
      <c r="D268" s="81"/>
      <c r="E268" s="67"/>
      <c r="F268" s="67"/>
      <c r="G268" s="44"/>
      <c r="H268" s="50"/>
      <c r="I268" s="59" t="s">
        <v>15</v>
      </c>
      <c r="J268" s="70"/>
      <c r="K268" s="12">
        <f t="shared" si="53"/>
        <v>0</v>
      </c>
      <c r="L268" s="20"/>
      <c r="M268" s="28" t="s">
        <v>16</v>
      </c>
      <c r="N268" s="14" t="str">
        <f t="shared" si="51"/>
        <v>GUADAGNO</v>
      </c>
      <c r="O268" s="15">
        <f t="shared" si="54"/>
        <v>0</v>
      </c>
      <c r="P268" s="16">
        <f t="shared" si="55"/>
        <v>0</v>
      </c>
      <c r="Q268" s="24"/>
      <c r="R268" s="16">
        <f t="shared" si="56"/>
        <v>0</v>
      </c>
      <c r="S268" s="18">
        <f t="shared" si="52"/>
        <v>0</v>
      </c>
      <c r="T268" s="9"/>
      <c r="U268" s="17">
        <f t="shared" si="57"/>
        <v>10000</v>
      </c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17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17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17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J268" s="17"/>
    </row>
    <row r="269" spans="1:88" ht="19.5" customHeight="1" x14ac:dyDescent="0.25">
      <c r="A269" s="44"/>
      <c r="B269" s="44"/>
      <c r="C269" s="59"/>
      <c r="D269" s="81"/>
      <c r="E269" s="67"/>
      <c r="F269" s="67"/>
      <c r="G269" s="44"/>
      <c r="H269" s="50"/>
      <c r="I269" s="59" t="s">
        <v>15</v>
      </c>
      <c r="J269" s="70"/>
      <c r="K269" s="12">
        <f t="shared" si="53"/>
        <v>0</v>
      </c>
      <c r="L269" s="20"/>
      <c r="M269" s="28" t="s">
        <v>16</v>
      </c>
      <c r="N269" s="14" t="str">
        <f t="shared" si="51"/>
        <v>GUADAGNO</v>
      </c>
      <c r="O269" s="15">
        <f t="shared" si="54"/>
        <v>0</v>
      </c>
      <c r="P269" s="16">
        <f t="shared" si="55"/>
        <v>0</v>
      </c>
      <c r="Q269" s="24"/>
      <c r="R269" s="16">
        <f t="shared" si="56"/>
        <v>0</v>
      </c>
      <c r="S269" s="18">
        <f t="shared" si="52"/>
        <v>0</v>
      </c>
      <c r="T269" s="9"/>
      <c r="U269" s="17">
        <f t="shared" si="57"/>
        <v>10000</v>
      </c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17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17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17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J269" s="17"/>
    </row>
    <row r="270" spans="1:88" ht="19.5" customHeight="1" x14ac:dyDescent="0.25">
      <c r="A270" s="44"/>
      <c r="B270" s="44"/>
      <c r="C270" s="59"/>
      <c r="D270" s="81"/>
      <c r="E270" s="67"/>
      <c r="F270" s="67"/>
      <c r="G270" s="44"/>
      <c r="H270" s="50"/>
      <c r="I270" s="59" t="s">
        <v>15</v>
      </c>
      <c r="J270" s="70"/>
      <c r="K270" s="12">
        <f t="shared" si="53"/>
        <v>0</v>
      </c>
      <c r="L270" s="20"/>
      <c r="M270" s="28" t="s">
        <v>16</v>
      </c>
      <c r="N270" s="14" t="str">
        <f t="shared" si="51"/>
        <v>GUADAGNO</v>
      </c>
      <c r="O270" s="15">
        <f t="shared" si="54"/>
        <v>0</v>
      </c>
      <c r="P270" s="16">
        <f t="shared" si="55"/>
        <v>0</v>
      </c>
      <c r="Q270" s="24"/>
      <c r="R270" s="16">
        <f t="shared" si="56"/>
        <v>0</v>
      </c>
      <c r="S270" s="18">
        <f t="shared" si="52"/>
        <v>0</v>
      </c>
      <c r="T270" s="9"/>
      <c r="U270" s="17">
        <f t="shared" si="57"/>
        <v>10000</v>
      </c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17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17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17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J270" s="17"/>
    </row>
    <row r="271" spans="1:88" ht="19.5" customHeight="1" x14ac:dyDescent="0.25">
      <c r="A271" s="44"/>
      <c r="B271" s="44"/>
      <c r="C271" s="59"/>
      <c r="D271" s="81"/>
      <c r="E271" s="67"/>
      <c r="F271" s="67"/>
      <c r="G271" s="44"/>
      <c r="H271" s="50"/>
      <c r="I271" s="59" t="s">
        <v>15</v>
      </c>
      <c r="J271" s="70"/>
      <c r="K271" s="12">
        <f t="shared" si="53"/>
        <v>0</v>
      </c>
      <c r="L271" s="20"/>
      <c r="M271" s="28" t="s">
        <v>16</v>
      </c>
      <c r="N271" s="14" t="str">
        <f t="shared" si="51"/>
        <v>GUADAGNO</v>
      </c>
      <c r="O271" s="15">
        <f t="shared" si="54"/>
        <v>0</v>
      </c>
      <c r="P271" s="16">
        <f t="shared" si="55"/>
        <v>0</v>
      </c>
      <c r="Q271" s="24"/>
      <c r="R271" s="16">
        <f t="shared" si="56"/>
        <v>0</v>
      </c>
      <c r="S271" s="18">
        <f t="shared" si="52"/>
        <v>0</v>
      </c>
      <c r="T271" s="9"/>
      <c r="U271" s="17">
        <f t="shared" si="57"/>
        <v>10000</v>
      </c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17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17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17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J271" s="17"/>
    </row>
    <row r="272" spans="1:88" ht="19.5" customHeight="1" x14ac:dyDescent="0.25">
      <c r="A272" s="44"/>
      <c r="B272" s="44"/>
      <c r="C272" s="59"/>
      <c r="D272" s="81"/>
      <c r="E272" s="67"/>
      <c r="F272" s="67"/>
      <c r="G272" s="44"/>
      <c r="H272" s="50"/>
      <c r="I272" s="59" t="s">
        <v>15</v>
      </c>
      <c r="J272" s="70"/>
      <c r="K272" s="12">
        <f t="shared" si="53"/>
        <v>0</v>
      </c>
      <c r="L272" s="20"/>
      <c r="M272" s="28" t="s">
        <v>16</v>
      </c>
      <c r="N272" s="14" t="str">
        <f t="shared" si="51"/>
        <v>GUADAGNO</v>
      </c>
      <c r="O272" s="15">
        <f t="shared" si="54"/>
        <v>0</v>
      </c>
      <c r="P272" s="16">
        <f t="shared" si="55"/>
        <v>0</v>
      </c>
      <c r="Q272" s="24"/>
      <c r="R272" s="16">
        <f t="shared" si="56"/>
        <v>0</v>
      </c>
      <c r="S272" s="18">
        <f t="shared" si="52"/>
        <v>0</v>
      </c>
      <c r="T272" s="9"/>
      <c r="U272" s="17">
        <f t="shared" si="57"/>
        <v>10000</v>
      </c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17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17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17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J272" s="17"/>
    </row>
    <row r="273" spans="1:88" ht="19.5" customHeight="1" x14ac:dyDescent="0.25">
      <c r="A273" s="44"/>
      <c r="B273" s="44"/>
      <c r="C273" s="59"/>
      <c r="D273" s="81"/>
      <c r="E273" s="67"/>
      <c r="F273" s="67"/>
      <c r="G273" s="44"/>
      <c r="H273" s="50"/>
      <c r="I273" s="59" t="s">
        <v>15</v>
      </c>
      <c r="J273" s="70"/>
      <c r="K273" s="12">
        <f t="shared" si="53"/>
        <v>0</v>
      </c>
      <c r="L273" s="20"/>
      <c r="M273" s="28" t="s">
        <v>16</v>
      </c>
      <c r="N273" s="14" t="str">
        <f t="shared" si="51"/>
        <v>GUADAGNO</v>
      </c>
      <c r="O273" s="15">
        <f t="shared" si="54"/>
        <v>0</v>
      </c>
      <c r="P273" s="16">
        <f t="shared" si="55"/>
        <v>0</v>
      </c>
      <c r="Q273" s="24"/>
      <c r="R273" s="16">
        <f t="shared" si="56"/>
        <v>0</v>
      </c>
      <c r="S273" s="18">
        <f t="shared" si="52"/>
        <v>0</v>
      </c>
      <c r="T273" s="9"/>
      <c r="U273" s="17">
        <f t="shared" si="57"/>
        <v>10000</v>
      </c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17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17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17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J273" s="17"/>
    </row>
    <row r="274" spans="1:88" ht="19.5" customHeight="1" x14ac:dyDescent="0.25">
      <c r="A274" s="44"/>
      <c r="B274" s="44"/>
      <c r="C274" s="59"/>
      <c r="D274" s="81"/>
      <c r="E274" s="67"/>
      <c r="F274" s="67"/>
      <c r="G274" s="44"/>
      <c r="H274" s="50"/>
      <c r="I274" s="59" t="s">
        <v>15</v>
      </c>
      <c r="J274" s="70"/>
      <c r="K274" s="12">
        <f t="shared" si="53"/>
        <v>0</v>
      </c>
      <c r="L274" s="20"/>
      <c r="M274" s="28" t="s">
        <v>16</v>
      </c>
      <c r="N274" s="14" t="str">
        <f t="shared" si="51"/>
        <v>GUADAGNO</v>
      </c>
      <c r="O274" s="15">
        <f t="shared" si="54"/>
        <v>0</v>
      </c>
      <c r="P274" s="16">
        <f t="shared" si="55"/>
        <v>0</v>
      </c>
      <c r="Q274" s="24"/>
      <c r="R274" s="16">
        <f t="shared" si="56"/>
        <v>0</v>
      </c>
      <c r="S274" s="18">
        <f t="shared" si="52"/>
        <v>0</v>
      </c>
      <c r="T274" s="9"/>
      <c r="U274" s="17">
        <f t="shared" si="57"/>
        <v>10000</v>
      </c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17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17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17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J274" s="17"/>
    </row>
    <row r="275" spans="1:88" ht="19.5" customHeight="1" x14ac:dyDescent="0.25">
      <c r="A275" s="44"/>
      <c r="B275" s="44"/>
      <c r="C275" s="59"/>
      <c r="D275" s="81"/>
      <c r="E275" s="67"/>
      <c r="F275" s="67"/>
      <c r="G275" s="44"/>
      <c r="H275" s="50"/>
      <c r="I275" s="59" t="s">
        <v>15</v>
      </c>
      <c r="J275" s="70"/>
      <c r="K275" s="12">
        <f t="shared" si="53"/>
        <v>0</v>
      </c>
      <c r="L275" s="20"/>
      <c r="M275" s="28" t="s">
        <v>16</v>
      </c>
      <c r="N275" s="14" t="str">
        <f t="shared" si="51"/>
        <v>GUADAGNO</v>
      </c>
      <c r="O275" s="15">
        <f t="shared" si="54"/>
        <v>0</v>
      </c>
      <c r="P275" s="16">
        <f t="shared" si="55"/>
        <v>0</v>
      </c>
      <c r="Q275" s="24"/>
      <c r="R275" s="16">
        <f t="shared" si="56"/>
        <v>0</v>
      </c>
      <c r="S275" s="18">
        <f t="shared" si="52"/>
        <v>0</v>
      </c>
      <c r="T275" s="9"/>
      <c r="U275" s="17">
        <f t="shared" si="57"/>
        <v>10000</v>
      </c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17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17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17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J275" s="17"/>
    </row>
    <row r="276" spans="1:88" ht="19.5" customHeight="1" x14ac:dyDescent="0.25">
      <c r="A276" s="44"/>
      <c r="B276" s="44"/>
      <c r="C276" s="59"/>
      <c r="D276" s="81"/>
      <c r="E276" s="67"/>
      <c r="F276" s="67"/>
      <c r="G276" s="44"/>
      <c r="H276" s="50"/>
      <c r="I276" s="59" t="s">
        <v>15</v>
      </c>
      <c r="J276" s="70"/>
      <c r="K276" s="12">
        <f t="shared" si="53"/>
        <v>0</v>
      </c>
      <c r="L276" s="20"/>
      <c r="M276" s="28" t="s">
        <v>16</v>
      </c>
      <c r="N276" s="14" t="str">
        <f t="shared" si="51"/>
        <v>GUADAGNO</v>
      </c>
      <c r="O276" s="15">
        <f t="shared" si="54"/>
        <v>0</v>
      </c>
      <c r="P276" s="16">
        <f t="shared" si="55"/>
        <v>0</v>
      </c>
      <c r="Q276" s="24"/>
      <c r="R276" s="16">
        <f t="shared" si="56"/>
        <v>0</v>
      </c>
      <c r="S276" s="18">
        <f t="shared" si="52"/>
        <v>0</v>
      </c>
      <c r="T276" s="9"/>
      <c r="U276" s="17">
        <f t="shared" si="57"/>
        <v>10000</v>
      </c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17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17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17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J276" s="17"/>
    </row>
    <row r="277" spans="1:88" ht="19.5" customHeight="1" x14ac:dyDescent="0.25">
      <c r="A277" s="44"/>
      <c r="B277" s="44"/>
      <c r="C277" s="59"/>
      <c r="D277" s="81"/>
      <c r="E277" s="67"/>
      <c r="F277" s="67"/>
      <c r="G277" s="44"/>
      <c r="H277" s="50"/>
      <c r="I277" s="59" t="s">
        <v>15</v>
      </c>
      <c r="J277" s="70"/>
      <c r="K277" s="12">
        <f t="shared" si="53"/>
        <v>0</v>
      </c>
      <c r="L277" s="20"/>
      <c r="M277" s="28" t="s">
        <v>16</v>
      </c>
      <c r="N277" s="14" t="str">
        <f t="shared" si="51"/>
        <v>GUADAGNO</v>
      </c>
      <c r="O277" s="15">
        <f t="shared" si="54"/>
        <v>0</v>
      </c>
      <c r="P277" s="16">
        <f t="shared" si="55"/>
        <v>0</v>
      </c>
      <c r="Q277" s="24"/>
      <c r="R277" s="16">
        <f t="shared" si="56"/>
        <v>0</v>
      </c>
      <c r="S277" s="18">
        <f t="shared" si="52"/>
        <v>0</v>
      </c>
      <c r="T277" s="9"/>
      <c r="U277" s="17">
        <f t="shared" si="57"/>
        <v>10000</v>
      </c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17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17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17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J277" s="17"/>
    </row>
    <row r="278" spans="1:88" ht="19.5" customHeight="1" x14ac:dyDescent="0.25">
      <c r="A278" s="44"/>
      <c r="B278" s="44"/>
      <c r="C278" s="59"/>
      <c r="D278" s="81"/>
      <c r="E278" s="67"/>
      <c r="F278" s="67"/>
      <c r="G278" s="44"/>
      <c r="H278" s="50"/>
      <c r="I278" s="59" t="s">
        <v>15</v>
      </c>
      <c r="J278" s="70"/>
      <c r="K278" s="12">
        <f t="shared" si="53"/>
        <v>0</v>
      </c>
      <c r="L278" s="20"/>
      <c r="M278" s="28" t="s">
        <v>16</v>
      </c>
      <c r="N278" s="14" t="str">
        <f t="shared" ref="N278:N309" si="58">IF(K278&gt;0,IF(I278="SHORT","GUADAGNO","PERDO"),IF(I278="SHORT","PERDO","GUADAGNO"))</f>
        <v>GUADAGNO</v>
      </c>
      <c r="O278" s="15">
        <f t="shared" si="54"/>
        <v>0</v>
      </c>
      <c r="P278" s="16">
        <f t="shared" si="55"/>
        <v>0</v>
      </c>
      <c r="Q278" s="24"/>
      <c r="R278" s="16">
        <f t="shared" si="56"/>
        <v>0</v>
      </c>
      <c r="S278" s="18">
        <f t="shared" si="52"/>
        <v>0</v>
      </c>
      <c r="T278" s="9"/>
      <c r="U278" s="17">
        <f t="shared" si="57"/>
        <v>10000</v>
      </c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17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17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17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J278" s="17"/>
    </row>
    <row r="279" spans="1:88" ht="19.5" customHeight="1" x14ac:dyDescent="0.25">
      <c r="A279" s="44"/>
      <c r="B279" s="44"/>
      <c r="C279" s="59"/>
      <c r="D279" s="81"/>
      <c r="E279" s="67"/>
      <c r="F279" s="67"/>
      <c r="G279" s="44"/>
      <c r="H279" s="50"/>
      <c r="I279" s="59" t="s">
        <v>15</v>
      </c>
      <c r="J279" s="70"/>
      <c r="K279" s="12">
        <f t="shared" si="53"/>
        <v>0</v>
      </c>
      <c r="L279" s="20"/>
      <c r="M279" s="28" t="s">
        <v>16</v>
      </c>
      <c r="N279" s="14" t="str">
        <f t="shared" si="58"/>
        <v>GUADAGNO</v>
      </c>
      <c r="O279" s="15">
        <f t="shared" si="54"/>
        <v>0</v>
      </c>
      <c r="P279" s="16">
        <f t="shared" si="55"/>
        <v>0</v>
      </c>
      <c r="Q279" s="24"/>
      <c r="R279" s="16">
        <f t="shared" si="56"/>
        <v>0</v>
      </c>
      <c r="S279" s="18">
        <f t="shared" si="52"/>
        <v>0</v>
      </c>
      <c r="T279" s="9"/>
      <c r="U279" s="17">
        <f t="shared" si="57"/>
        <v>10000</v>
      </c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17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17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17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J279" s="17"/>
    </row>
    <row r="280" spans="1:88" ht="19.5" customHeight="1" x14ac:dyDescent="0.25">
      <c r="A280" s="44"/>
      <c r="B280" s="44"/>
      <c r="C280" s="59"/>
      <c r="D280" s="81"/>
      <c r="E280" s="67"/>
      <c r="F280" s="67"/>
      <c r="G280" s="44"/>
      <c r="H280" s="50"/>
      <c r="I280" s="59" t="s">
        <v>15</v>
      </c>
      <c r="J280" s="70"/>
      <c r="K280" s="12">
        <f t="shared" si="53"/>
        <v>0</v>
      </c>
      <c r="L280" s="20"/>
      <c r="M280" s="28" t="s">
        <v>16</v>
      </c>
      <c r="N280" s="14" t="str">
        <f t="shared" si="58"/>
        <v>GUADAGNO</v>
      </c>
      <c r="O280" s="15">
        <f t="shared" si="54"/>
        <v>0</v>
      </c>
      <c r="P280" s="16">
        <f t="shared" si="55"/>
        <v>0</v>
      </c>
      <c r="Q280" s="24"/>
      <c r="R280" s="16">
        <f t="shared" si="56"/>
        <v>0</v>
      </c>
      <c r="S280" s="18">
        <f t="shared" si="52"/>
        <v>0</v>
      </c>
      <c r="T280" s="9"/>
      <c r="U280" s="17">
        <f t="shared" si="57"/>
        <v>10000</v>
      </c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17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17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17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J280" s="17"/>
    </row>
    <row r="281" spans="1:88" ht="19.5" customHeight="1" x14ac:dyDescent="0.25">
      <c r="A281" s="44"/>
      <c r="B281" s="44"/>
      <c r="C281" s="59"/>
      <c r="D281" s="81"/>
      <c r="E281" s="67"/>
      <c r="F281" s="67"/>
      <c r="G281" s="44"/>
      <c r="H281" s="50"/>
      <c r="I281" s="59" t="s">
        <v>15</v>
      </c>
      <c r="J281" s="70"/>
      <c r="K281" s="12">
        <f t="shared" si="53"/>
        <v>0</v>
      </c>
      <c r="L281" s="20"/>
      <c r="M281" s="28" t="s">
        <v>16</v>
      </c>
      <c r="N281" s="14" t="str">
        <f t="shared" si="58"/>
        <v>GUADAGNO</v>
      </c>
      <c r="O281" s="15">
        <f t="shared" si="54"/>
        <v>0</v>
      </c>
      <c r="P281" s="16">
        <f t="shared" si="55"/>
        <v>0</v>
      </c>
      <c r="Q281" s="24"/>
      <c r="R281" s="16">
        <f t="shared" si="56"/>
        <v>0</v>
      </c>
      <c r="S281" s="18">
        <f t="shared" si="52"/>
        <v>0</v>
      </c>
      <c r="T281" s="9"/>
      <c r="U281" s="17">
        <f t="shared" si="57"/>
        <v>10000</v>
      </c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17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17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17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J281" s="17"/>
    </row>
    <row r="282" spans="1:88" ht="19.5" customHeight="1" x14ac:dyDescent="0.25">
      <c r="A282" s="44"/>
      <c r="B282" s="44"/>
      <c r="C282" s="59"/>
      <c r="D282" s="81"/>
      <c r="E282" s="67"/>
      <c r="F282" s="67"/>
      <c r="G282" s="44"/>
      <c r="H282" s="50"/>
      <c r="I282" s="59" t="s">
        <v>15</v>
      </c>
      <c r="J282" s="70"/>
      <c r="K282" s="12">
        <f t="shared" si="53"/>
        <v>0</v>
      </c>
      <c r="L282" s="20"/>
      <c r="M282" s="28" t="s">
        <v>16</v>
      </c>
      <c r="N282" s="14" t="str">
        <f t="shared" si="58"/>
        <v>GUADAGNO</v>
      </c>
      <c r="O282" s="15">
        <f t="shared" si="54"/>
        <v>0</v>
      </c>
      <c r="P282" s="16">
        <f t="shared" si="55"/>
        <v>0</v>
      </c>
      <c r="Q282" s="24"/>
      <c r="R282" s="16">
        <f t="shared" si="56"/>
        <v>0</v>
      </c>
      <c r="S282" s="18">
        <f t="shared" si="52"/>
        <v>0</v>
      </c>
      <c r="T282" s="9"/>
      <c r="U282" s="17">
        <f t="shared" si="57"/>
        <v>10000</v>
      </c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17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17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17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J282" s="17"/>
    </row>
    <row r="283" spans="1:88" ht="19.5" customHeight="1" x14ac:dyDescent="0.25">
      <c r="A283" s="44"/>
      <c r="B283" s="44"/>
      <c r="C283" s="59"/>
      <c r="D283" s="81"/>
      <c r="E283" s="67"/>
      <c r="F283" s="67"/>
      <c r="G283" s="44"/>
      <c r="H283" s="50"/>
      <c r="I283" s="59" t="s">
        <v>15</v>
      </c>
      <c r="J283" s="70"/>
      <c r="K283" s="12">
        <f t="shared" si="53"/>
        <v>0</v>
      </c>
      <c r="L283" s="20"/>
      <c r="M283" s="28" t="s">
        <v>16</v>
      </c>
      <c r="N283" s="14" t="str">
        <f t="shared" si="58"/>
        <v>GUADAGNO</v>
      </c>
      <c r="O283" s="15">
        <f t="shared" si="54"/>
        <v>0</v>
      </c>
      <c r="P283" s="16">
        <f t="shared" si="55"/>
        <v>0</v>
      </c>
      <c r="Q283" s="24"/>
      <c r="R283" s="16">
        <f t="shared" si="56"/>
        <v>0</v>
      </c>
      <c r="S283" s="18">
        <f t="shared" si="52"/>
        <v>0</v>
      </c>
      <c r="T283" s="9"/>
      <c r="U283" s="17">
        <f t="shared" si="57"/>
        <v>10000</v>
      </c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17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17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17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J283" s="17"/>
    </row>
    <row r="284" spans="1:88" ht="19.5" customHeight="1" x14ac:dyDescent="0.25">
      <c r="A284" s="44"/>
      <c r="B284" s="44"/>
      <c r="C284" s="59"/>
      <c r="D284" s="81"/>
      <c r="E284" s="67"/>
      <c r="F284" s="67"/>
      <c r="G284" s="44"/>
      <c r="H284" s="50"/>
      <c r="I284" s="59" t="s">
        <v>15</v>
      </c>
      <c r="J284" s="70"/>
      <c r="K284" s="12">
        <f t="shared" si="53"/>
        <v>0</v>
      </c>
      <c r="L284" s="20"/>
      <c r="M284" s="28" t="s">
        <v>16</v>
      </c>
      <c r="N284" s="14" t="str">
        <f t="shared" si="58"/>
        <v>GUADAGNO</v>
      </c>
      <c r="O284" s="15">
        <f t="shared" si="54"/>
        <v>0</v>
      </c>
      <c r="P284" s="16">
        <f t="shared" si="55"/>
        <v>0</v>
      </c>
      <c r="Q284" s="24"/>
      <c r="R284" s="16">
        <f t="shared" si="56"/>
        <v>0</v>
      </c>
      <c r="S284" s="18">
        <f t="shared" si="52"/>
        <v>0</v>
      </c>
      <c r="T284" s="9"/>
      <c r="U284" s="17">
        <f t="shared" si="57"/>
        <v>10000</v>
      </c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17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17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17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J284" s="17"/>
    </row>
    <row r="285" spans="1:88" ht="19.5" customHeight="1" x14ac:dyDescent="0.25">
      <c r="A285" s="44"/>
      <c r="B285" s="44"/>
      <c r="C285" s="59"/>
      <c r="D285" s="81"/>
      <c r="E285" s="67"/>
      <c r="F285" s="67"/>
      <c r="G285" s="44"/>
      <c r="H285" s="50"/>
      <c r="I285" s="59" t="s">
        <v>15</v>
      </c>
      <c r="J285" s="70"/>
      <c r="K285" s="12">
        <f t="shared" si="53"/>
        <v>0</v>
      </c>
      <c r="L285" s="20"/>
      <c r="M285" s="28" t="s">
        <v>16</v>
      </c>
      <c r="N285" s="14" t="str">
        <f t="shared" si="58"/>
        <v>GUADAGNO</v>
      </c>
      <c r="O285" s="15">
        <f t="shared" si="54"/>
        <v>0</v>
      </c>
      <c r="P285" s="16">
        <f t="shared" si="55"/>
        <v>0</v>
      </c>
      <c r="Q285" s="24"/>
      <c r="R285" s="16">
        <f t="shared" si="56"/>
        <v>0</v>
      </c>
      <c r="S285" s="18">
        <f t="shared" si="52"/>
        <v>0</v>
      </c>
      <c r="T285" s="9"/>
      <c r="U285" s="17">
        <f t="shared" si="57"/>
        <v>10000</v>
      </c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17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17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17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J285" s="17"/>
    </row>
    <row r="286" spans="1:88" ht="19.5" customHeight="1" x14ac:dyDescent="0.25">
      <c r="A286" s="44"/>
      <c r="B286" s="44"/>
      <c r="C286" s="59"/>
      <c r="D286" s="81"/>
      <c r="E286" s="67"/>
      <c r="F286" s="67"/>
      <c r="G286" s="44"/>
      <c r="H286" s="50"/>
      <c r="I286" s="59" t="s">
        <v>15</v>
      </c>
      <c r="J286" s="70"/>
      <c r="K286" s="12">
        <f t="shared" si="53"/>
        <v>0</v>
      </c>
      <c r="L286" s="20"/>
      <c r="M286" s="28" t="s">
        <v>16</v>
      </c>
      <c r="N286" s="14" t="str">
        <f t="shared" si="58"/>
        <v>GUADAGNO</v>
      </c>
      <c r="O286" s="15">
        <f t="shared" si="54"/>
        <v>0</v>
      </c>
      <c r="P286" s="16">
        <f t="shared" si="55"/>
        <v>0</v>
      </c>
      <c r="Q286" s="24"/>
      <c r="R286" s="16">
        <f t="shared" si="56"/>
        <v>0</v>
      </c>
      <c r="S286" s="18">
        <f t="shared" si="52"/>
        <v>0</v>
      </c>
      <c r="T286" s="9"/>
      <c r="U286" s="17">
        <f t="shared" si="57"/>
        <v>10000</v>
      </c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17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17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17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J286" s="17"/>
    </row>
    <row r="287" spans="1:88" ht="19.5" customHeight="1" x14ac:dyDescent="0.25">
      <c r="A287" s="44"/>
      <c r="B287" s="44"/>
      <c r="C287" s="59"/>
      <c r="D287" s="81"/>
      <c r="E287" s="67"/>
      <c r="F287" s="67"/>
      <c r="G287" s="44"/>
      <c r="H287" s="50"/>
      <c r="I287" s="59" t="s">
        <v>15</v>
      </c>
      <c r="J287" s="70"/>
      <c r="K287" s="12">
        <f t="shared" si="53"/>
        <v>0</v>
      </c>
      <c r="L287" s="20"/>
      <c r="M287" s="28" t="s">
        <v>16</v>
      </c>
      <c r="N287" s="14" t="str">
        <f t="shared" si="58"/>
        <v>GUADAGNO</v>
      </c>
      <c r="O287" s="15">
        <f t="shared" si="54"/>
        <v>0</v>
      </c>
      <c r="P287" s="16">
        <f t="shared" si="55"/>
        <v>0</v>
      </c>
      <c r="Q287" s="24"/>
      <c r="R287" s="16">
        <f t="shared" si="56"/>
        <v>0</v>
      </c>
      <c r="S287" s="18">
        <f t="shared" si="52"/>
        <v>0</v>
      </c>
      <c r="T287" s="9"/>
      <c r="U287" s="17">
        <f t="shared" si="57"/>
        <v>10000</v>
      </c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17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17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17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J287" s="17"/>
    </row>
    <row r="288" spans="1:88" ht="19.5" customHeight="1" x14ac:dyDescent="0.25">
      <c r="A288" s="44"/>
      <c r="B288" s="44"/>
      <c r="C288" s="59"/>
      <c r="D288" s="81"/>
      <c r="E288" s="67"/>
      <c r="F288" s="67"/>
      <c r="G288" s="44"/>
      <c r="H288" s="50"/>
      <c r="I288" s="59" t="s">
        <v>15</v>
      </c>
      <c r="J288" s="70"/>
      <c r="K288" s="12">
        <f t="shared" si="53"/>
        <v>0</v>
      </c>
      <c r="L288" s="20"/>
      <c r="M288" s="28" t="s">
        <v>16</v>
      </c>
      <c r="N288" s="14" t="str">
        <f t="shared" si="58"/>
        <v>GUADAGNO</v>
      </c>
      <c r="O288" s="15">
        <f t="shared" si="54"/>
        <v>0</v>
      </c>
      <c r="P288" s="16">
        <f t="shared" si="55"/>
        <v>0</v>
      </c>
      <c r="Q288" s="24"/>
      <c r="R288" s="16">
        <f t="shared" si="56"/>
        <v>0</v>
      </c>
      <c r="S288" s="18">
        <f t="shared" si="52"/>
        <v>0</v>
      </c>
      <c r="T288" s="9"/>
      <c r="U288" s="17">
        <f t="shared" si="57"/>
        <v>10000</v>
      </c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17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17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17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J288" s="17"/>
    </row>
    <row r="289" spans="1:88" ht="19.5" customHeight="1" x14ac:dyDescent="0.25">
      <c r="A289" s="44"/>
      <c r="B289" s="44"/>
      <c r="C289" s="59"/>
      <c r="D289" s="81"/>
      <c r="E289" s="67"/>
      <c r="F289" s="67"/>
      <c r="G289" s="44"/>
      <c r="H289" s="50"/>
      <c r="I289" s="59" t="s">
        <v>15</v>
      </c>
      <c r="J289" s="70"/>
      <c r="K289" s="12">
        <f t="shared" si="53"/>
        <v>0</v>
      </c>
      <c r="L289" s="20"/>
      <c r="M289" s="28" t="s">
        <v>16</v>
      </c>
      <c r="N289" s="14" t="str">
        <f t="shared" si="58"/>
        <v>GUADAGNO</v>
      </c>
      <c r="O289" s="15">
        <f t="shared" si="54"/>
        <v>0</v>
      </c>
      <c r="P289" s="16">
        <f t="shared" si="55"/>
        <v>0</v>
      </c>
      <c r="Q289" s="24"/>
      <c r="R289" s="16">
        <f t="shared" si="56"/>
        <v>0</v>
      </c>
      <c r="S289" s="18">
        <f t="shared" si="52"/>
        <v>0</v>
      </c>
      <c r="T289" s="9"/>
      <c r="U289" s="17">
        <f t="shared" si="57"/>
        <v>10000</v>
      </c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17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17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17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J289" s="17"/>
    </row>
    <row r="290" spans="1:88" ht="19.5" customHeight="1" x14ac:dyDescent="0.25">
      <c r="A290" s="44"/>
      <c r="B290" s="44"/>
      <c r="C290" s="59"/>
      <c r="D290" s="81"/>
      <c r="E290" s="67"/>
      <c r="F290" s="67"/>
      <c r="G290" s="44"/>
      <c r="H290" s="50"/>
      <c r="I290" s="59" t="s">
        <v>15</v>
      </c>
      <c r="J290" s="70"/>
      <c r="K290" s="12">
        <f t="shared" si="53"/>
        <v>0</v>
      </c>
      <c r="L290" s="20"/>
      <c r="M290" s="28" t="s">
        <v>16</v>
      </c>
      <c r="N290" s="14" t="str">
        <f t="shared" si="58"/>
        <v>GUADAGNO</v>
      </c>
      <c r="O290" s="15">
        <f t="shared" si="54"/>
        <v>0</v>
      </c>
      <c r="P290" s="16">
        <f t="shared" si="55"/>
        <v>0</v>
      </c>
      <c r="Q290" s="24"/>
      <c r="R290" s="16">
        <f t="shared" si="56"/>
        <v>0</v>
      </c>
      <c r="S290" s="18">
        <f t="shared" si="52"/>
        <v>0</v>
      </c>
      <c r="T290" s="9"/>
      <c r="U290" s="17">
        <f t="shared" si="57"/>
        <v>10000</v>
      </c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17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17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17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J290" s="17"/>
    </row>
    <row r="291" spans="1:88" ht="19.5" customHeight="1" x14ac:dyDescent="0.25">
      <c r="A291" s="44"/>
      <c r="B291" s="44"/>
      <c r="C291" s="59"/>
      <c r="D291" s="81"/>
      <c r="E291" s="67"/>
      <c r="F291" s="67"/>
      <c r="G291" s="44"/>
      <c r="H291" s="50"/>
      <c r="I291" s="59" t="s">
        <v>15</v>
      </c>
      <c r="J291" s="70"/>
      <c r="K291" s="12">
        <f t="shared" si="53"/>
        <v>0</v>
      </c>
      <c r="L291" s="20"/>
      <c r="M291" s="28" t="s">
        <v>16</v>
      </c>
      <c r="N291" s="14" t="str">
        <f t="shared" si="58"/>
        <v>GUADAGNO</v>
      </c>
      <c r="O291" s="15">
        <f t="shared" si="54"/>
        <v>0</v>
      </c>
      <c r="P291" s="16">
        <f t="shared" si="55"/>
        <v>0</v>
      </c>
      <c r="Q291" s="24"/>
      <c r="R291" s="16">
        <f t="shared" si="56"/>
        <v>0</v>
      </c>
      <c r="S291" s="18">
        <f t="shared" ref="S291:S322" si="59">R291</f>
        <v>0</v>
      </c>
      <c r="T291" s="9"/>
      <c r="U291" s="17">
        <f t="shared" si="57"/>
        <v>10000</v>
      </c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17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17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17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J291" s="17"/>
    </row>
    <row r="292" spans="1:88" ht="19.5" customHeight="1" x14ac:dyDescent="0.25">
      <c r="A292" s="44"/>
      <c r="B292" s="44"/>
      <c r="C292" s="59"/>
      <c r="D292" s="81"/>
      <c r="E292" s="67"/>
      <c r="F292" s="67"/>
      <c r="G292" s="44"/>
      <c r="H292" s="50"/>
      <c r="I292" s="59" t="s">
        <v>15</v>
      </c>
      <c r="J292" s="70"/>
      <c r="K292" s="12">
        <f t="shared" si="53"/>
        <v>0</v>
      </c>
      <c r="L292" s="20"/>
      <c r="M292" s="28" t="s">
        <v>16</v>
      </c>
      <c r="N292" s="14" t="str">
        <f t="shared" si="58"/>
        <v>GUADAGNO</v>
      </c>
      <c r="O292" s="15">
        <f t="shared" si="54"/>
        <v>0</v>
      </c>
      <c r="P292" s="16">
        <f t="shared" si="55"/>
        <v>0</v>
      </c>
      <c r="Q292" s="24"/>
      <c r="R292" s="16">
        <f t="shared" si="56"/>
        <v>0</v>
      </c>
      <c r="S292" s="18">
        <f t="shared" si="59"/>
        <v>0</v>
      </c>
      <c r="T292" s="9"/>
      <c r="U292" s="17">
        <f t="shared" si="57"/>
        <v>10000</v>
      </c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17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17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17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J292" s="17"/>
    </row>
    <row r="293" spans="1:88" ht="19.5" customHeight="1" x14ac:dyDescent="0.25">
      <c r="A293" s="44"/>
      <c r="B293" s="44"/>
      <c r="C293" s="59"/>
      <c r="D293" s="81"/>
      <c r="E293" s="67"/>
      <c r="F293" s="67"/>
      <c r="G293" s="44"/>
      <c r="H293" s="50"/>
      <c r="I293" s="59" t="s">
        <v>15</v>
      </c>
      <c r="J293" s="70"/>
      <c r="K293" s="12">
        <f t="shared" si="53"/>
        <v>0</v>
      </c>
      <c r="L293" s="20"/>
      <c r="M293" s="28" t="s">
        <v>16</v>
      </c>
      <c r="N293" s="14" t="str">
        <f t="shared" si="58"/>
        <v>GUADAGNO</v>
      </c>
      <c r="O293" s="15">
        <f t="shared" si="54"/>
        <v>0</v>
      </c>
      <c r="P293" s="16">
        <f t="shared" si="55"/>
        <v>0</v>
      </c>
      <c r="Q293" s="24"/>
      <c r="R293" s="16">
        <f t="shared" si="56"/>
        <v>0</v>
      </c>
      <c r="S293" s="18">
        <f t="shared" si="59"/>
        <v>0</v>
      </c>
      <c r="T293" s="9"/>
      <c r="U293" s="17">
        <f t="shared" si="57"/>
        <v>10000</v>
      </c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17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17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17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J293" s="17"/>
    </row>
    <row r="294" spans="1:88" ht="19.5" customHeight="1" x14ac:dyDescent="0.25">
      <c r="A294" s="44"/>
      <c r="B294" s="44"/>
      <c r="C294" s="59"/>
      <c r="D294" s="81"/>
      <c r="E294" s="67"/>
      <c r="F294" s="67"/>
      <c r="G294" s="44"/>
      <c r="H294" s="50"/>
      <c r="I294" s="59" t="s">
        <v>15</v>
      </c>
      <c r="J294" s="70"/>
      <c r="K294" s="12">
        <f t="shared" si="53"/>
        <v>0</v>
      </c>
      <c r="L294" s="20"/>
      <c r="M294" s="28" t="s">
        <v>16</v>
      </c>
      <c r="N294" s="14" t="str">
        <f t="shared" si="58"/>
        <v>GUADAGNO</v>
      </c>
      <c r="O294" s="15">
        <f t="shared" si="54"/>
        <v>0</v>
      </c>
      <c r="P294" s="16">
        <f t="shared" si="55"/>
        <v>0</v>
      </c>
      <c r="Q294" s="24"/>
      <c r="R294" s="16">
        <f t="shared" si="56"/>
        <v>0</v>
      </c>
      <c r="S294" s="18">
        <f t="shared" si="59"/>
        <v>0</v>
      </c>
      <c r="T294" s="9"/>
      <c r="U294" s="17">
        <f t="shared" si="57"/>
        <v>10000</v>
      </c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17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17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17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J294" s="17"/>
    </row>
    <row r="295" spans="1:88" ht="19.5" customHeight="1" x14ac:dyDescent="0.25">
      <c r="A295" s="44"/>
      <c r="B295" s="44"/>
      <c r="C295" s="59"/>
      <c r="D295" s="81"/>
      <c r="E295" s="67"/>
      <c r="F295" s="67"/>
      <c r="G295" s="44"/>
      <c r="H295" s="50"/>
      <c r="I295" s="59" t="s">
        <v>15</v>
      </c>
      <c r="J295" s="70"/>
      <c r="K295" s="12">
        <f t="shared" si="53"/>
        <v>0</v>
      </c>
      <c r="L295" s="20"/>
      <c r="M295" s="28" t="s">
        <v>16</v>
      </c>
      <c r="N295" s="14" t="str">
        <f t="shared" si="58"/>
        <v>GUADAGNO</v>
      </c>
      <c r="O295" s="15">
        <f t="shared" si="54"/>
        <v>0</v>
      </c>
      <c r="P295" s="16">
        <f t="shared" si="55"/>
        <v>0</v>
      </c>
      <c r="Q295" s="24"/>
      <c r="R295" s="16">
        <f t="shared" si="56"/>
        <v>0</v>
      </c>
      <c r="S295" s="18">
        <f t="shared" si="59"/>
        <v>0</v>
      </c>
      <c r="T295" s="9"/>
      <c r="U295" s="17">
        <f t="shared" si="57"/>
        <v>10000</v>
      </c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17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17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17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J295" s="17"/>
    </row>
    <row r="296" spans="1:88" ht="19.5" customHeight="1" x14ac:dyDescent="0.25">
      <c r="A296" s="44"/>
      <c r="B296" s="44"/>
      <c r="C296" s="59"/>
      <c r="D296" s="81"/>
      <c r="E296" s="67"/>
      <c r="F296" s="67"/>
      <c r="G296" s="44"/>
      <c r="H296" s="50"/>
      <c r="I296" s="59" t="s">
        <v>15</v>
      </c>
      <c r="J296" s="70"/>
      <c r="K296" s="12">
        <f t="shared" si="53"/>
        <v>0</v>
      </c>
      <c r="L296" s="20"/>
      <c r="M296" s="28" t="s">
        <v>16</v>
      </c>
      <c r="N296" s="14" t="str">
        <f t="shared" si="58"/>
        <v>GUADAGNO</v>
      </c>
      <c r="O296" s="15">
        <f t="shared" si="54"/>
        <v>0</v>
      </c>
      <c r="P296" s="16">
        <f t="shared" si="55"/>
        <v>0</v>
      </c>
      <c r="Q296" s="24"/>
      <c r="R296" s="16">
        <f t="shared" si="56"/>
        <v>0</v>
      </c>
      <c r="S296" s="18">
        <f t="shared" si="59"/>
        <v>0</v>
      </c>
      <c r="T296" s="9"/>
      <c r="U296" s="17">
        <f t="shared" si="57"/>
        <v>10000</v>
      </c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17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17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17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J296" s="17"/>
    </row>
    <row r="297" spans="1:88" ht="19.5" customHeight="1" x14ac:dyDescent="0.25">
      <c r="A297" s="44"/>
      <c r="B297" s="44"/>
      <c r="C297" s="59"/>
      <c r="D297" s="81"/>
      <c r="E297" s="67"/>
      <c r="F297" s="67"/>
      <c r="G297" s="44"/>
      <c r="H297" s="50"/>
      <c r="I297" s="59" t="s">
        <v>15</v>
      </c>
      <c r="J297" s="70"/>
      <c r="K297" s="12">
        <f t="shared" si="53"/>
        <v>0</v>
      </c>
      <c r="L297" s="20"/>
      <c r="M297" s="28" t="s">
        <v>16</v>
      </c>
      <c r="N297" s="14" t="str">
        <f t="shared" si="58"/>
        <v>GUADAGNO</v>
      </c>
      <c r="O297" s="15">
        <f t="shared" si="54"/>
        <v>0</v>
      </c>
      <c r="P297" s="16">
        <f t="shared" si="55"/>
        <v>0</v>
      </c>
      <c r="Q297" s="24"/>
      <c r="R297" s="16">
        <f t="shared" si="56"/>
        <v>0</v>
      </c>
      <c r="S297" s="18">
        <f t="shared" si="59"/>
        <v>0</v>
      </c>
      <c r="T297" s="9"/>
      <c r="U297" s="17">
        <f t="shared" si="57"/>
        <v>10000</v>
      </c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17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17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17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J297" s="17"/>
    </row>
    <row r="298" spans="1:88" ht="19.5" customHeight="1" x14ac:dyDescent="0.25">
      <c r="A298" s="44"/>
      <c r="B298" s="44"/>
      <c r="C298" s="59"/>
      <c r="D298" s="81"/>
      <c r="E298" s="67"/>
      <c r="F298" s="67"/>
      <c r="G298" s="44"/>
      <c r="H298" s="50"/>
      <c r="I298" s="59" t="s">
        <v>15</v>
      </c>
      <c r="J298" s="70"/>
      <c r="K298" s="12">
        <f t="shared" si="53"/>
        <v>0</v>
      </c>
      <c r="L298" s="20"/>
      <c r="M298" s="28" t="s">
        <v>16</v>
      </c>
      <c r="N298" s="14" t="str">
        <f t="shared" si="58"/>
        <v>GUADAGNO</v>
      </c>
      <c r="O298" s="15">
        <f t="shared" si="54"/>
        <v>0</v>
      </c>
      <c r="P298" s="16">
        <f t="shared" si="55"/>
        <v>0</v>
      </c>
      <c r="Q298" s="24"/>
      <c r="R298" s="16">
        <f t="shared" si="56"/>
        <v>0</v>
      </c>
      <c r="S298" s="18">
        <f t="shared" si="59"/>
        <v>0</v>
      </c>
      <c r="T298" s="9"/>
      <c r="U298" s="17">
        <f t="shared" si="57"/>
        <v>10000</v>
      </c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17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17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17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J298" s="17"/>
    </row>
    <row r="299" spans="1:88" ht="19.5" customHeight="1" x14ac:dyDescent="0.25">
      <c r="A299" s="44"/>
      <c r="B299" s="44"/>
      <c r="C299" s="59"/>
      <c r="D299" s="81"/>
      <c r="E299" s="67"/>
      <c r="F299" s="67"/>
      <c r="G299" s="44"/>
      <c r="H299" s="50"/>
      <c r="I299" s="59" t="s">
        <v>15</v>
      </c>
      <c r="J299" s="70"/>
      <c r="K299" s="12">
        <f t="shared" si="53"/>
        <v>0</v>
      </c>
      <c r="L299" s="20"/>
      <c r="M299" s="28" t="s">
        <v>16</v>
      </c>
      <c r="N299" s="14" t="str">
        <f t="shared" si="58"/>
        <v>GUADAGNO</v>
      </c>
      <c r="O299" s="15">
        <f t="shared" si="54"/>
        <v>0</v>
      </c>
      <c r="P299" s="16">
        <f t="shared" si="55"/>
        <v>0</v>
      </c>
      <c r="Q299" s="24"/>
      <c r="R299" s="16">
        <f t="shared" si="56"/>
        <v>0</v>
      </c>
      <c r="S299" s="18">
        <f t="shared" si="59"/>
        <v>0</v>
      </c>
      <c r="T299" s="9"/>
      <c r="U299" s="17">
        <f t="shared" si="57"/>
        <v>10000</v>
      </c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17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17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17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J299" s="17"/>
    </row>
    <row r="300" spans="1:88" ht="19.5" customHeight="1" x14ac:dyDescent="0.25">
      <c r="A300" s="44"/>
      <c r="B300" s="44"/>
      <c r="C300" s="59"/>
      <c r="D300" s="81"/>
      <c r="E300" s="67"/>
      <c r="F300" s="67"/>
      <c r="G300" s="44"/>
      <c r="H300" s="50"/>
      <c r="I300" s="59" t="s">
        <v>15</v>
      </c>
      <c r="J300" s="70"/>
      <c r="K300" s="12">
        <f t="shared" si="53"/>
        <v>0</v>
      </c>
      <c r="L300" s="20"/>
      <c r="M300" s="28" t="s">
        <v>16</v>
      </c>
      <c r="N300" s="14" t="str">
        <f t="shared" si="58"/>
        <v>GUADAGNO</v>
      </c>
      <c r="O300" s="15">
        <f t="shared" si="54"/>
        <v>0</v>
      </c>
      <c r="P300" s="16">
        <f t="shared" si="55"/>
        <v>0</v>
      </c>
      <c r="Q300" s="24"/>
      <c r="R300" s="16">
        <f t="shared" si="56"/>
        <v>0</v>
      </c>
      <c r="S300" s="18">
        <f t="shared" si="59"/>
        <v>0</v>
      </c>
      <c r="T300" s="9"/>
      <c r="U300" s="17">
        <f t="shared" si="57"/>
        <v>10000</v>
      </c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17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17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17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J300" s="17"/>
    </row>
    <row r="301" spans="1:88" ht="19.5" customHeight="1" x14ac:dyDescent="0.25">
      <c r="A301" s="44"/>
      <c r="B301" s="44"/>
      <c r="C301" s="59"/>
      <c r="D301" s="81"/>
      <c r="E301" s="67"/>
      <c r="F301" s="67"/>
      <c r="G301" s="44"/>
      <c r="H301" s="50"/>
      <c r="I301" s="59" t="s">
        <v>15</v>
      </c>
      <c r="J301" s="70"/>
      <c r="K301" s="12">
        <f t="shared" si="53"/>
        <v>0</v>
      </c>
      <c r="L301" s="20"/>
      <c r="M301" s="28" t="s">
        <v>16</v>
      </c>
      <c r="N301" s="14" t="str">
        <f t="shared" si="58"/>
        <v>GUADAGNO</v>
      </c>
      <c r="O301" s="15">
        <f t="shared" si="54"/>
        <v>0</v>
      </c>
      <c r="P301" s="16">
        <f t="shared" si="55"/>
        <v>0</v>
      </c>
      <c r="Q301" s="24"/>
      <c r="R301" s="16">
        <f t="shared" si="56"/>
        <v>0</v>
      </c>
      <c r="S301" s="18">
        <f t="shared" si="59"/>
        <v>0</v>
      </c>
      <c r="T301" s="9"/>
      <c r="U301" s="17">
        <f t="shared" si="57"/>
        <v>10000</v>
      </c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17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17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17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J301" s="17"/>
    </row>
    <row r="302" spans="1:88" ht="19.5" customHeight="1" x14ac:dyDescent="0.25">
      <c r="A302" s="44"/>
      <c r="B302" s="44"/>
      <c r="C302" s="59"/>
      <c r="D302" s="81"/>
      <c r="E302" s="67"/>
      <c r="F302" s="67"/>
      <c r="G302" s="44"/>
      <c r="H302" s="50"/>
      <c r="I302" s="59" t="s">
        <v>15</v>
      </c>
      <c r="J302" s="70"/>
      <c r="K302" s="12">
        <f t="shared" si="53"/>
        <v>0</v>
      </c>
      <c r="L302" s="20"/>
      <c r="M302" s="28" t="s">
        <v>16</v>
      </c>
      <c r="N302" s="14" t="str">
        <f t="shared" si="58"/>
        <v>GUADAGNO</v>
      </c>
      <c r="O302" s="15">
        <f t="shared" si="54"/>
        <v>0</v>
      </c>
      <c r="P302" s="16">
        <f t="shared" si="55"/>
        <v>0</v>
      </c>
      <c r="Q302" s="24"/>
      <c r="R302" s="16">
        <f t="shared" si="56"/>
        <v>0</v>
      </c>
      <c r="S302" s="18">
        <f t="shared" si="59"/>
        <v>0</v>
      </c>
      <c r="T302" s="9"/>
      <c r="U302" s="17">
        <f t="shared" si="57"/>
        <v>10000</v>
      </c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17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17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17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J302" s="17"/>
    </row>
    <row r="303" spans="1:88" ht="19.5" customHeight="1" x14ac:dyDescent="0.25">
      <c r="A303" s="44"/>
      <c r="B303" s="44"/>
      <c r="C303" s="59"/>
      <c r="D303" s="81"/>
      <c r="E303" s="67"/>
      <c r="F303" s="67"/>
      <c r="G303" s="44"/>
      <c r="H303" s="50"/>
      <c r="I303" s="59" t="s">
        <v>15</v>
      </c>
      <c r="J303" s="70"/>
      <c r="K303" s="12">
        <f t="shared" si="53"/>
        <v>0</v>
      </c>
      <c r="L303" s="20"/>
      <c r="M303" s="28" t="s">
        <v>16</v>
      </c>
      <c r="N303" s="14" t="str">
        <f t="shared" si="58"/>
        <v>GUADAGNO</v>
      </c>
      <c r="O303" s="15">
        <f t="shared" si="54"/>
        <v>0</v>
      </c>
      <c r="P303" s="16">
        <f t="shared" si="55"/>
        <v>0</v>
      </c>
      <c r="Q303" s="24"/>
      <c r="R303" s="16">
        <f t="shared" si="56"/>
        <v>0</v>
      </c>
      <c r="S303" s="18">
        <f t="shared" si="59"/>
        <v>0</v>
      </c>
      <c r="T303" s="9"/>
      <c r="U303" s="17">
        <f t="shared" si="57"/>
        <v>10000</v>
      </c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17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17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17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J303" s="17"/>
    </row>
    <row r="304" spans="1:88" ht="19.5" customHeight="1" x14ac:dyDescent="0.25">
      <c r="A304" s="44"/>
      <c r="B304" s="44"/>
      <c r="C304" s="59"/>
      <c r="D304" s="81"/>
      <c r="E304" s="67"/>
      <c r="F304" s="67"/>
      <c r="G304" s="44"/>
      <c r="H304" s="50"/>
      <c r="I304" s="59" t="s">
        <v>15</v>
      </c>
      <c r="J304" s="70"/>
      <c r="K304" s="12">
        <f t="shared" si="53"/>
        <v>0</v>
      </c>
      <c r="L304" s="20"/>
      <c r="M304" s="28" t="s">
        <v>16</v>
      </c>
      <c r="N304" s="14" t="str">
        <f t="shared" si="58"/>
        <v>GUADAGNO</v>
      </c>
      <c r="O304" s="15">
        <f t="shared" si="54"/>
        <v>0</v>
      </c>
      <c r="P304" s="16">
        <f t="shared" si="55"/>
        <v>0</v>
      </c>
      <c r="Q304" s="24"/>
      <c r="R304" s="16">
        <f t="shared" si="56"/>
        <v>0</v>
      </c>
      <c r="S304" s="18">
        <f t="shared" si="59"/>
        <v>0</v>
      </c>
      <c r="T304" s="9"/>
      <c r="U304" s="17">
        <f t="shared" si="57"/>
        <v>10000</v>
      </c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17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17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17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J304" s="17"/>
    </row>
    <row r="305" spans="1:88" ht="19.5" customHeight="1" x14ac:dyDescent="0.25">
      <c r="A305" s="44"/>
      <c r="B305" s="44"/>
      <c r="C305" s="59"/>
      <c r="D305" s="81"/>
      <c r="E305" s="67"/>
      <c r="F305" s="67"/>
      <c r="G305" s="44"/>
      <c r="H305" s="50"/>
      <c r="I305" s="59" t="s">
        <v>15</v>
      </c>
      <c r="J305" s="70"/>
      <c r="K305" s="12">
        <f t="shared" si="53"/>
        <v>0</v>
      </c>
      <c r="L305" s="20"/>
      <c r="M305" s="28" t="s">
        <v>16</v>
      </c>
      <c r="N305" s="14" t="str">
        <f t="shared" si="58"/>
        <v>GUADAGNO</v>
      </c>
      <c r="O305" s="15">
        <f t="shared" si="54"/>
        <v>0</v>
      </c>
      <c r="P305" s="16">
        <f t="shared" si="55"/>
        <v>0</v>
      </c>
      <c r="Q305" s="24"/>
      <c r="R305" s="16">
        <f t="shared" si="56"/>
        <v>0</v>
      </c>
      <c r="S305" s="18">
        <f t="shared" si="59"/>
        <v>0</v>
      </c>
      <c r="T305" s="9"/>
      <c r="U305" s="17">
        <f t="shared" si="57"/>
        <v>10000</v>
      </c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17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17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17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J305" s="17"/>
    </row>
    <row r="306" spans="1:88" ht="19.5" customHeight="1" x14ac:dyDescent="0.25">
      <c r="A306" s="44"/>
      <c r="B306" s="44"/>
      <c r="C306" s="59"/>
      <c r="D306" s="81"/>
      <c r="E306" s="67"/>
      <c r="F306" s="67"/>
      <c r="G306" s="44"/>
      <c r="H306" s="50"/>
      <c r="I306" s="59" t="s">
        <v>15</v>
      </c>
      <c r="J306" s="70"/>
      <c r="K306" s="12">
        <f t="shared" si="53"/>
        <v>0</v>
      </c>
      <c r="L306" s="20"/>
      <c r="M306" s="28" t="s">
        <v>16</v>
      </c>
      <c r="N306" s="14" t="str">
        <f t="shared" si="58"/>
        <v>GUADAGNO</v>
      </c>
      <c r="O306" s="15">
        <f t="shared" si="54"/>
        <v>0</v>
      </c>
      <c r="P306" s="16">
        <f t="shared" si="55"/>
        <v>0</v>
      </c>
      <c r="Q306" s="24"/>
      <c r="R306" s="16">
        <f t="shared" si="56"/>
        <v>0</v>
      </c>
      <c r="S306" s="18">
        <f t="shared" si="59"/>
        <v>0</v>
      </c>
      <c r="T306" s="9"/>
      <c r="U306" s="17">
        <f t="shared" si="57"/>
        <v>10000</v>
      </c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17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17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17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J306" s="17"/>
    </row>
    <row r="307" spans="1:88" ht="19.5" customHeight="1" x14ac:dyDescent="0.25">
      <c r="A307" s="44"/>
      <c r="B307" s="44"/>
      <c r="C307" s="59"/>
      <c r="D307" s="81"/>
      <c r="E307" s="67"/>
      <c r="F307" s="67"/>
      <c r="G307" s="44"/>
      <c r="H307" s="50"/>
      <c r="I307" s="59" t="s">
        <v>15</v>
      </c>
      <c r="J307" s="70"/>
      <c r="K307" s="12">
        <f t="shared" si="53"/>
        <v>0</v>
      </c>
      <c r="L307" s="20"/>
      <c r="M307" s="28" t="s">
        <v>16</v>
      </c>
      <c r="N307" s="14" t="str">
        <f t="shared" si="58"/>
        <v>GUADAGNO</v>
      </c>
      <c r="O307" s="15">
        <f t="shared" si="54"/>
        <v>0</v>
      </c>
      <c r="P307" s="16">
        <f t="shared" si="55"/>
        <v>0</v>
      </c>
      <c r="Q307" s="24"/>
      <c r="R307" s="16">
        <f t="shared" si="56"/>
        <v>0</v>
      </c>
      <c r="S307" s="18">
        <f t="shared" si="59"/>
        <v>0</v>
      </c>
      <c r="T307" s="9"/>
      <c r="U307" s="17">
        <f t="shared" si="57"/>
        <v>10000</v>
      </c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17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17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17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J307" s="17"/>
    </row>
    <row r="308" spans="1:88" ht="19.5" customHeight="1" x14ac:dyDescent="0.25">
      <c r="A308" s="44"/>
      <c r="B308" s="44"/>
      <c r="C308" s="59"/>
      <c r="D308" s="81"/>
      <c r="E308" s="67"/>
      <c r="F308" s="67"/>
      <c r="G308" s="44"/>
      <c r="H308" s="50"/>
      <c r="I308" s="59" t="s">
        <v>15</v>
      </c>
      <c r="J308" s="70"/>
      <c r="K308" s="12">
        <f t="shared" si="53"/>
        <v>0</v>
      </c>
      <c r="L308" s="20"/>
      <c r="M308" s="28" t="s">
        <v>16</v>
      </c>
      <c r="N308" s="14" t="str">
        <f t="shared" si="58"/>
        <v>GUADAGNO</v>
      </c>
      <c r="O308" s="15">
        <f t="shared" si="54"/>
        <v>0</v>
      </c>
      <c r="P308" s="16">
        <f t="shared" si="55"/>
        <v>0</v>
      </c>
      <c r="Q308" s="24"/>
      <c r="R308" s="16">
        <f t="shared" si="56"/>
        <v>0</v>
      </c>
      <c r="S308" s="18">
        <f t="shared" si="59"/>
        <v>0</v>
      </c>
      <c r="T308" s="9"/>
      <c r="U308" s="17">
        <f t="shared" si="57"/>
        <v>10000</v>
      </c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17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17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17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J308" s="17"/>
    </row>
    <row r="309" spans="1:88" ht="19.5" customHeight="1" x14ac:dyDescent="0.25">
      <c r="A309" s="44"/>
      <c r="B309" s="44"/>
      <c r="C309" s="59"/>
      <c r="D309" s="81"/>
      <c r="E309" s="67"/>
      <c r="F309" s="67"/>
      <c r="G309" s="44"/>
      <c r="H309" s="50"/>
      <c r="I309" s="59" t="s">
        <v>15</v>
      </c>
      <c r="J309" s="70"/>
      <c r="K309" s="12">
        <f t="shared" si="53"/>
        <v>0</v>
      </c>
      <c r="L309" s="20"/>
      <c r="M309" s="28" t="s">
        <v>16</v>
      </c>
      <c r="N309" s="14" t="str">
        <f t="shared" si="58"/>
        <v>GUADAGNO</v>
      </c>
      <c r="O309" s="15">
        <f t="shared" si="54"/>
        <v>0</v>
      </c>
      <c r="P309" s="16">
        <f t="shared" si="55"/>
        <v>0</v>
      </c>
      <c r="Q309" s="24"/>
      <c r="R309" s="16">
        <f t="shared" si="56"/>
        <v>0</v>
      </c>
      <c r="S309" s="18">
        <f t="shared" si="59"/>
        <v>0</v>
      </c>
      <c r="T309" s="9"/>
      <c r="U309" s="17">
        <f t="shared" si="57"/>
        <v>10000</v>
      </c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17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17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17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J309" s="17"/>
    </row>
    <row r="310" spans="1:88" ht="19.5" customHeight="1" x14ac:dyDescent="0.25">
      <c r="A310" s="44"/>
      <c r="B310" s="44"/>
      <c r="C310" s="59"/>
      <c r="D310" s="81"/>
      <c r="E310" s="67"/>
      <c r="F310" s="67"/>
      <c r="G310" s="44"/>
      <c r="H310" s="50"/>
      <c r="I310" s="59" t="s">
        <v>15</v>
      </c>
      <c r="J310" s="70"/>
      <c r="K310" s="12">
        <f t="shared" si="53"/>
        <v>0</v>
      </c>
      <c r="L310" s="20"/>
      <c r="M310" s="28" t="s">
        <v>16</v>
      </c>
      <c r="N310" s="14" t="str">
        <f t="shared" ref="N310:N341" si="60">IF(K310&gt;0,IF(I310="SHORT","GUADAGNO","PERDO"),IF(I310="SHORT","PERDO","GUADAGNO"))</f>
        <v>GUADAGNO</v>
      </c>
      <c r="O310" s="15">
        <f t="shared" si="54"/>
        <v>0</v>
      </c>
      <c r="P310" s="16">
        <f t="shared" si="55"/>
        <v>0</v>
      </c>
      <c r="Q310" s="24"/>
      <c r="R310" s="16">
        <f t="shared" si="56"/>
        <v>0</v>
      </c>
      <c r="S310" s="18">
        <f t="shared" si="59"/>
        <v>0</v>
      </c>
      <c r="T310" s="9"/>
      <c r="U310" s="17">
        <f t="shared" si="57"/>
        <v>10000</v>
      </c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17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17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17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J310" s="17"/>
    </row>
    <row r="311" spans="1:88" ht="19.5" customHeight="1" x14ac:dyDescent="0.25">
      <c r="A311" s="44"/>
      <c r="B311" s="44"/>
      <c r="C311" s="59"/>
      <c r="D311" s="81"/>
      <c r="E311" s="67"/>
      <c r="F311" s="67"/>
      <c r="G311" s="44"/>
      <c r="H311" s="50"/>
      <c r="I311" s="59" t="s">
        <v>15</v>
      </c>
      <c r="J311" s="70"/>
      <c r="K311" s="12">
        <f t="shared" si="53"/>
        <v>0</v>
      </c>
      <c r="L311" s="20"/>
      <c r="M311" s="28" t="s">
        <v>16</v>
      </c>
      <c r="N311" s="14" t="str">
        <f t="shared" si="60"/>
        <v>GUADAGNO</v>
      </c>
      <c r="O311" s="15">
        <f t="shared" si="54"/>
        <v>0</v>
      </c>
      <c r="P311" s="16">
        <f t="shared" si="55"/>
        <v>0</v>
      </c>
      <c r="Q311" s="24"/>
      <c r="R311" s="16">
        <f t="shared" si="56"/>
        <v>0</v>
      </c>
      <c r="S311" s="18">
        <f t="shared" si="59"/>
        <v>0</v>
      </c>
      <c r="T311" s="9"/>
      <c r="U311" s="17">
        <f t="shared" si="57"/>
        <v>10000</v>
      </c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17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17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17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J311" s="17"/>
    </row>
    <row r="312" spans="1:88" ht="19.5" customHeight="1" x14ac:dyDescent="0.25">
      <c r="A312" s="44"/>
      <c r="B312" s="44"/>
      <c r="C312" s="59"/>
      <c r="D312" s="81"/>
      <c r="E312" s="67"/>
      <c r="F312" s="67"/>
      <c r="G312" s="44"/>
      <c r="H312" s="50"/>
      <c r="I312" s="59" t="s">
        <v>15</v>
      </c>
      <c r="J312" s="70"/>
      <c r="K312" s="12">
        <f t="shared" si="53"/>
        <v>0</v>
      </c>
      <c r="L312" s="20"/>
      <c r="M312" s="28" t="s">
        <v>16</v>
      </c>
      <c r="N312" s="14" t="str">
        <f t="shared" si="60"/>
        <v>GUADAGNO</v>
      </c>
      <c r="O312" s="15">
        <f t="shared" si="54"/>
        <v>0</v>
      </c>
      <c r="P312" s="16">
        <f t="shared" si="55"/>
        <v>0</v>
      </c>
      <c r="Q312" s="24"/>
      <c r="R312" s="16">
        <f t="shared" si="56"/>
        <v>0</v>
      </c>
      <c r="S312" s="18">
        <f t="shared" si="59"/>
        <v>0</v>
      </c>
      <c r="T312" s="9"/>
      <c r="U312" s="17">
        <f t="shared" si="57"/>
        <v>10000</v>
      </c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17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17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17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J312" s="17"/>
    </row>
    <row r="313" spans="1:88" ht="19.5" customHeight="1" x14ac:dyDescent="0.25">
      <c r="A313" s="44"/>
      <c r="B313" s="44"/>
      <c r="C313" s="59"/>
      <c r="D313" s="81"/>
      <c r="E313" s="67"/>
      <c r="F313" s="67"/>
      <c r="G313" s="44"/>
      <c r="H313" s="50"/>
      <c r="I313" s="59" t="s">
        <v>15</v>
      </c>
      <c r="J313" s="70"/>
      <c r="K313" s="12">
        <f t="shared" si="53"/>
        <v>0</v>
      </c>
      <c r="L313" s="20"/>
      <c r="M313" s="28" t="s">
        <v>16</v>
      </c>
      <c r="N313" s="14" t="str">
        <f t="shared" si="60"/>
        <v>GUADAGNO</v>
      </c>
      <c r="O313" s="15">
        <f t="shared" si="54"/>
        <v>0</v>
      </c>
      <c r="P313" s="16">
        <f t="shared" si="55"/>
        <v>0</v>
      </c>
      <c r="Q313" s="24"/>
      <c r="R313" s="16">
        <f t="shared" si="56"/>
        <v>0</v>
      </c>
      <c r="S313" s="18">
        <f t="shared" si="59"/>
        <v>0</v>
      </c>
      <c r="T313" s="9"/>
      <c r="U313" s="17">
        <f t="shared" si="57"/>
        <v>10000</v>
      </c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17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17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17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J313" s="17"/>
    </row>
    <row r="314" spans="1:88" ht="19.5" customHeight="1" x14ac:dyDescent="0.25">
      <c r="A314" s="44"/>
      <c r="B314" s="44"/>
      <c r="C314" s="59"/>
      <c r="D314" s="81"/>
      <c r="E314" s="67"/>
      <c r="F314" s="67"/>
      <c r="G314" s="44"/>
      <c r="H314" s="50"/>
      <c r="I314" s="59" t="s">
        <v>15</v>
      </c>
      <c r="J314" s="70"/>
      <c r="K314" s="12">
        <f t="shared" si="53"/>
        <v>0</v>
      </c>
      <c r="L314" s="20"/>
      <c r="M314" s="28" t="s">
        <v>16</v>
      </c>
      <c r="N314" s="14" t="str">
        <f t="shared" si="60"/>
        <v>GUADAGNO</v>
      </c>
      <c r="O314" s="15">
        <f t="shared" si="54"/>
        <v>0</v>
      </c>
      <c r="P314" s="16">
        <f t="shared" si="55"/>
        <v>0</v>
      </c>
      <c r="Q314" s="24"/>
      <c r="R314" s="16">
        <f t="shared" si="56"/>
        <v>0</v>
      </c>
      <c r="S314" s="18">
        <f t="shared" si="59"/>
        <v>0</v>
      </c>
      <c r="T314" s="9"/>
      <c r="U314" s="17">
        <f t="shared" si="57"/>
        <v>10000</v>
      </c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17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17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17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J314" s="17"/>
    </row>
    <row r="315" spans="1:88" ht="19.5" customHeight="1" x14ac:dyDescent="0.25">
      <c r="A315" s="44"/>
      <c r="B315" s="44"/>
      <c r="C315" s="59"/>
      <c r="D315" s="81"/>
      <c r="E315" s="67"/>
      <c r="F315" s="67"/>
      <c r="G315" s="44"/>
      <c r="H315" s="50"/>
      <c r="I315" s="59" t="s">
        <v>15</v>
      </c>
      <c r="J315" s="70"/>
      <c r="K315" s="12">
        <f t="shared" si="53"/>
        <v>0</v>
      </c>
      <c r="L315" s="20"/>
      <c r="M315" s="28" t="s">
        <v>16</v>
      </c>
      <c r="N315" s="14" t="str">
        <f t="shared" si="60"/>
        <v>GUADAGNO</v>
      </c>
      <c r="O315" s="15">
        <f t="shared" si="54"/>
        <v>0</v>
      </c>
      <c r="P315" s="16">
        <f t="shared" si="55"/>
        <v>0</v>
      </c>
      <c r="Q315" s="24"/>
      <c r="R315" s="16">
        <f t="shared" si="56"/>
        <v>0</v>
      </c>
      <c r="S315" s="18">
        <f t="shared" si="59"/>
        <v>0</v>
      </c>
      <c r="T315" s="9"/>
      <c r="U315" s="17">
        <f t="shared" si="57"/>
        <v>10000</v>
      </c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17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17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17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J315" s="17"/>
    </row>
    <row r="316" spans="1:88" ht="19.5" customHeight="1" x14ac:dyDescent="0.25">
      <c r="A316" s="44"/>
      <c r="B316" s="44"/>
      <c r="C316" s="59"/>
      <c r="D316" s="81"/>
      <c r="E316" s="67"/>
      <c r="F316" s="67"/>
      <c r="G316" s="44"/>
      <c r="H316" s="50"/>
      <c r="I316" s="59" t="s">
        <v>15</v>
      </c>
      <c r="J316" s="70"/>
      <c r="K316" s="12">
        <f t="shared" si="53"/>
        <v>0</v>
      </c>
      <c r="L316" s="20"/>
      <c r="M316" s="28" t="s">
        <v>16</v>
      </c>
      <c r="N316" s="14" t="str">
        <f t="shared" si="60"/>
        <v>GUADAGNO</v>
      </c>
      <c r="O316" s="15">
        <f t="shared" si="54"/>
        <v>0</v>
      </c>
      <c r="P316" s="16">
        <f t="shared" si="55"/>
        <v>0</v>
      </c>
      <c r="Q316" s="24"/>
      <c r="R316" s="16">
        <f t="shared" si="56"/>
        <v>0</v>
      </c>
      <c r="S316" s="18">
        <f t="shared" si="59"/>
        <v>0</v>
      </c>
      <c r="T316" s="9"/>
      <c r="U316" s="17">
        <f t="shared" si="57"/>
        <v>10000</v>
      </c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17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17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17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J316" s="17"/>
    </row>
    <row r="317" spans="1:88" ht="19.5" customHeight="1" x14ac:dyDescent="0.25">
      <c r="A317" s="44"/>
      <c r="B317" s="44"/>
      <c r="C317" s="59"/>
      <c r="D317" s="81"/>
      <c r="E317" s="67"/>
      <c r="F317" s="67"/>
      <c r="G317" s="44"/>
      <c r="H317" s="50"/>
      <c r="I317" s="59" t="s">
        <v>15</v>
      </c>
      <c r="J317" s="70"/>
      <c r="K317" s="12">
        <f t="shared" si="53"/>
        <v>0</v>
      </c>
      <c r="L317" s="20"/>
      <c r="M317" s="28" t="s">
        <v>16</v>
      </c>
      <c r="N317" s="14" t="str">
        <f t="shared" si="60"/>
        <v>GUADAGNO</v>
      </c>
      <c r="O317" s="15">
        <f t="shared" si="54"/>
        <v>0</v>
      </c>
      <c r="P317" s="16">
        <f t="shared" si="55"/>
        <v>0</v>
      </c>
      <c r="Q317" s="24"/>
      <c r="R317" s="16">
        <f t="shared" si="56"/>
        <v>0</v>
      </c>
      <c r="S317" s="18">
        <f t="shared" si="59"/>
        <v>0</v>
      </c>
      <c r="T317" s="9"/>
      <c r="U317" s="17">
        <f t="shared" si="57"/>
        <v>10000</v>
      </c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17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17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17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J317" s="17"/>
    </row>
    <row r="318" spans="1:88" ht="19.5" customHeight="1" x14ac:dyDescent="0.25">
      <c r="A318" s="44"/>
      <c r="B318" s="44"/>
      <c r="C318" s="59"/>
      <c r="D318" s="81"/>
      <c r="E318" s="67"/>
      <c r="F318" s="67"/>
      <c r="G318" s="44"/>
      <c r="H318" s="50"/>
      <c r="I318" s="59" t="s">
        <v>15</v>
      </c>
      <c r="J318" s="70"/>
      <c r="K318" s="12">
        <f t="shared" si="53"/>
        <v>0</v>
      </c>
      <c r="L318" s="20"/>
      <c r="M318" s="28" t="s">
        <v>16</v>
      </c>
      <c r="N318" s="14" t="str">
        <f t="shared" si="60"/>
        <v>GUADAGNO</v>
      </c>
      <c r="O318" s="15">
        <f t="shared" si="54"/>
        <v>0</v>
      </c>
      <c r="P318" s="16">
        <f t="shared" si="55"/>
        <v>0</v>
      </c>
      <c r="Q318" s="24"/>
      <c r="R318" s="16">
        <f t="shared" si="56"/>
        <v>0</v>
      </c>
      <c r="S318" s="18">
        <f t="shared" si="59"/>
        <v>0</v>
      </c>
      <c r="T318" s="9"/>
      <c r="U318" s="17">
        <f t="shared" si="57"/>
        <v>10000</v>
      </c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17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17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17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J318" s="17"/>
    </row>
    <row r="319" spans="1:88" ht="19.5" customHeight="1" x14ac:dyDescent="0.25">
      <c r="A319" s="44"/>
      <c r="B319" s="44"/>
      <c r="C319" s="59"/>
      <c r="D319" s="81"/>
      <c r="E319" s="67"/>
      <c r="F319" s="67"/>
      <c r="G319" s="44"/>
      <c r="H319" s="50"/>
      <c r="I319" s="59" t="s">
        <v>15</v>
      </c>
      <c r="J319" s="70"/>
      <c r="K319" s="12">
        <f t="shared" si="53"/>
        <v>0</v>
      </c>
      <c r="L319" s="20"/>
      <c r="M319" s="28" t="s">
        <v>16</v>
      </c>
      <c r="N319" s="14" t="str">
        <f t="shared" si="60"/>
        <v>GUADAGNO</v>
      </c>
      <c r="O319" s="15">
        <f t="shared" si="54"/>
        <v>0</v>
      </c>
      <c r="P319" s="16">
        <f t="shared" si="55"/>
        <v>0</v>
      </c>
      <c r="Q319" s="24"/>
      <c r="R319" s="16">
        <f t="shared" si="56"/>
        <v>0</v>
      </c>
      <c r="S319" s="18">
        <f t="shared" si="59"/>
        <v>0</v>
      </c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J319" s="9"/>
    </row>
    <row r="320" spans="1:88" ht="19.5" customHeight="1" x14ac:dyDescent="0.25">
      <c r="A320" s="44"/>
      <c r="B320" s="44"/>
      <c r="C320" s="59"/>
      <c r="D320" s="81"/>
      <c r="E320" s="67"/>
      <c r="F320" s="67"/>
      <c r="G320" s="44"/>
      <c r="H320" s="50"/>
      <c r="I320" s="59" t="s">
        <v>15</v>
      </c>
      <c r="J320" s="70"/>
      <c r="K320" s="12">
        <f t="shared" si="53"/>
        <v>0</v>
      </c>
      <c r="L320" s="20"/>
      <c r="M320" s="28" t="s">
        <v>16</v>
      </c>
      <c r="N320" s="14" t="str">
        <f t="shared" si="60"/>
        <v>GUADAGNO</v>
      </c>
      <c r="O320" s="15">
        <f t="shared" si="54"/>
        <v>0</v>
      </c>
      <c r="P320" s="16">
        <f t="shared" si="55"/>
        <v>0</v>
      </c>
      <c r="Q320" s="24"/>
      <c r="R320" s="16">
        <f t="shared" si="56"/>
        <v>0</v>
      </c>
      <c r="S320" s="18">
        <f t="shared" si="59"/>
        <v>0</v>
      </c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J320" s="9"/>
    </row>
    <row r="321" spans="1:88" ht="19.5" customHeight="1" x14ac:dyDescent="0.25">
      <c r="A321" s="44"/>
      <c r="B321" s="44"/>
      <c r="C321" s="59"/>
      <c r="D321" s="81"/>
      <c r="E321" s="67"/>
      <c r="F321" s="67"/>
      <c r="G321" s="44"/>
      <c r="H321" s="50"/>
      <c r="I321" s="59" t="s">
        <v>15</v>
      </c>
      <c r="J321" s="70"/>
      <c r="K321" s="12">
        <f t="shared" si="53"/>
        <v>0</v>
      </c>
      <c r="L321" s="20"/>
      <c r="M321" s="28" t="s">
        <v>16</v>
      </c>
      <c r="N321" s="14" t="str">
        <f t="shared" si="60"/>
        <v>GUADAGNO</v>
      </c>
      <c r="O321" s="15">
        <f t="shared" si="54"/>
        <v>0</v>
      </c>
      <c r="P321" s="16">
        <f t="shared" si="55"/>
        <v>0</v>
      </c>
      <c r="Q321" s="24"/>
      <c r="R321" s="16">
        <f t="shared" si="56"/>
        <v>0</v>
      </c>
      <c r="S321" s="18">
        <f t="shared" si="59"/>
        <v>0</v>
      </c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J321" s="9"/>
    </row>
    <row r="322" spans="1:88" ht="19.5" customHeight="1" x14ac:dyDescent="0.25">
      <c r="A322" s="44"/>
      <c r="B322" s="44"/>
      <c r="C322" s="59"/>
      <c r="D322" s="81"/>
      <c r="E322" s="67"/>
      <c r="F322" s="67"/>
      <c r="G322" s="44"/>
      <c r="H322" s="50"/>
      <c r="I322" s="59" t="s">
        <v>15</v>
      </c>
      <c r="J322" s="70"/>
      <c r="K322" s="12">
        <f t="shared" si="53"/>
        <v>0</v>
      </c>
      <c r="L322" s="20"/>
      <c r="M322" s="28" t="s">
        <v>16</v>
      </c>
      <c r="N322" s="14" t="str">
        <f t="shared" si="60"/>
        <v>GUADAGNO</v>
      </c>
      <c r="O322" s="15">
        <f t="shared" si="54"/>
        <v>0</v>
      </c>
      <c r="P322" s="16">
        <f t="shared" si="55"/>
        <v>0</v>
      </c>
      <c r="Q322" s="24"/>
      <c r="R322" s="16">
        <f t="shared" si="56"/>
        <v>0</v>
      </c>
      <c r="S322" s="18">
        <f t="shared" si="59"/>
        <v>0</v>
      </c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J322" s="9"/>
    </row>
    <row r="323" spans="1:88" ht="19.5" customHeight="1" x14ac:dyDescent="0.25">
      <c r="A323" s="44"/>
      <c r="B323" s="44"/>
      <c r="C323" s="59"/>
      <c r="D323" s="81"/>
      <c r="E323" s="67"/>
      <c r="F323" s="67"/>
      <c r="G323" s="44"/>
      <c r="H323" s="50"/>
      <c r="I323" s="59" t="s">
        <v>15</v>
      </c>
      <c r="J323" s="70"/>
      <c r="K323" s="12">
        <f t="shared" si="53"/>
        <v>0</v>
      </c>
      <c r="L323" s="20"/>
      <c r="M323" s="28" t="s">
        <v>16</v>
      </c>
      <c r="N323" s="14" t="str">
        <f t="shared" si="60"/>
        <v>GUADAGNO</v>
      </c>
      <c r="O323" s="15">
        <f t="shared" si="54"/>
        <v>0</v>
      </c>
      <c r="P323" s="16">
        <f t="shared" si="55"/>
        <v>0</v>
      </c>
      <c r="Q323" s="24"/>
      <c r="R323" s="16">
        <f t="shared" si="56"/>
        <v>0</v>
      </c>
      <c r="S323" s="18">
        <f t="shared" ref="S323:S354" si="61">R323</f>
        <v>0</v>
      </c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J323" s="9"/>
    </row>
    <row r="324" spans="1:88" ht="19.5" customHeight="1" x14ac:dyDescent="0.25">
      <c r="A324" s="44"/>
      <c r="B324" s="44"/>
      <c r="C324" s="59"/>
      <c r="D324" s="81"/>
      <c r="E324" s="67"/>
      <c r="F324" s="67"/>
      <c r="G324" s="44"/>
      <c r="H324" s="50"/>
      <c r="I324" s="59" t="s">
        <v>15</v>
      </c>
      <c r="J324" s="70"/>
      <c r="K324" s="12">
        <f t="shared" si="53"/>
        <v>0</v>
      </c>
      <c r="L324" s="20"/>
      <c r="M324" s="28" t="s">
        <v>16</v>
      </c>
      <c r="N324" s="14" t="str">
        <f t="shared" si="60"/>
        <v>GUADAGNO</v>
      </c>
      <c r="O324" s="15">
        <f t="shared" si="54"/>
        <v>0</v>
      </c>
      <c r="P324" s="16">
        <f t="shared" si="55"/>
        <v>0</v>
      </c>
      <c r="Q324" s="24"/>
      <c r="R324" s="16">
        <f t="shared" si="56"/>
        <v>0</v>
      </c>
      <c r="S324" s="18">
        <f t="shared" si="61"/>
        <v>0</v>
      </c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J324" s="9"/>
    </row>
    <row r="325" spans="1:88" ht="19.5" customHeight="1" x14ac:dyDescent="0.25">
      <c r="A325" s="44"/>
      <c r="B325" s="44"/>
      <c r="C325" s="59"/>
      <c r="D325" s="81"/>
      <c r="E325" s="67"/>
      <c r="F325" s="67"/>
      <c r="G325" s="44"/>
      <c r="H325" s="50"/>
      <c r="I325" s="59" t="s">
        <v>15</v>
      </c>
      <c r="J325" s="70"/>
      <c r="K325" s="12">
        <f t="shared" si="53"/>
        <v>0</v>
      </c>
      <c r="L325" s="20"/>
      <c r="M325" s="28" t="s">
        <v>16</v>
      </c>
      <c r="N325" s="14" t="str">
        <f t="shared" si="60"/>
        <v>GUADAGNO</v>
      </c>
      <c r="O325" s="15">
        <f t="shared" si="54"/>
        <v>0</v>
      </c>
      <c r="P325" s="16">
        <f t="shared" si="55"/>
        <v>0</v>
      </c>
      <c r="Q325" s="24"/>
      <c r="R325" s="16">
        <f t="shared" si="56"/>
        <v>0</v>
      </c>
      <c r="S325" s="18">
        <f t="shared" si="61"/>
        <v>0</v>
      </c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J325" s="9"/>
    </row>
    <row r="326" spans="1:88" ht="19.5" customHeight="1" x14ac:dyDescent="0.25">
      <c r="A326" s="44"/>
      <c r="B326" s="44"/>
      <c r="C326" s="59"/>
      <c r="D326" s="81"/>
      <c r="E326" s="67"/>
      <c r="F326" s="67"/>
      <c r="G326" s="44"/>
      <c r="H326" s="50"/>
      <c r="I326" s="59" t="s">
        <v>15</v>
      </c>
      <c r="J326" s="70"/>
      <c r="K326" s="12">
        <f t="shared" si="53"/>
        <v>0</v>
      </c>
      <c r="L326" s="20"/>
      <c r="M326" s="28" t="s">
        <v>16</v>
      </c>
      <c r="N326" s="14" t="str">
        <f t="shared" si="60"/>
        <v>GUADAGNO</v>
      </c>
      <c r="O326" s="15">
        <f t="shared" si="54"/>
        <v>0</v>
      </c>
      <c r="P326" s="16">
        <f t="shared" si="55"/>
        <v>0</v>
      </c>
      <c r="Q326" s="24"/>
      <c r="R326" s="16">
        <f t="shared" si="56"/>
        <v>0</v>
      </c>
      <c r="S326" s="18">
        <f t="shared" si="61"/>
        <v>0</v>
      </c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J326" s="9"/>
    </row>
    <row r="327" spans="1:88" ht="19.5" customHeight="1" x14ac:dyDescent="0.25">
      <c r="A327" s="44"/>
      <c r="B327" s="44"/>
      <c r="C327" s="59"/>
      <c r="D327" s="81"/>
      <c r="E327" s="67"/>
      <c r="F327" s="67"/>
      <c r="G327" s="44"/>
      <c r="H327" s="50"/>
      <c r="I327" s="59" t="s">
        <v>15</v>
      </c>
      <c r="J327" s="70"/>
      <c r="K327" s="12">
        <f t="shared" ref="K327:K364" si="62">D327-J327</f>
        <v>0</v>
      </c>
      <c r="L327" s="20"/>
      <c r="M327" s="28" t="s">
        <v>16</v>
      </c>
      <c r="N327" s="14" t="str">
        <f t="shared" si="60"/>
        <v>GUADAGNO</v>
      </c>
      <c r="O327" s="15">
        <f t="shared" ref="O327:O364" si="63">IF(K327&gt;0,IF(N327="GUADAGNO",K327*10000,-K327*10000),IF(N327="GUADAGNO",-K327*10000,K327*10000))</f>
        <v>0</v>
      </c>
      <c r="P327" s="16">
        <f t="shared" ref="P327:P364" si="64">L327*O327</f>
        <v>0</v>
      </c>
      <c r="Q327" s="24"/>
      <c r="R327" s="16">
        <f t="shared" ref="R327:R364" si="65">Q327*P327</f>
        <v>0</v>
      </c>
      <c r="S327" s="18">
        <f t="shared" si="61"/>
        <v>0</v>
      </c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J327" s="9"/>
    </row>
    <row r="328" spans="1:88" ht="19.5" customHeight="1" x14ac:dyDescent="0.25">
      <c r="A328" s="44"/>
      <c r="B328" s="44"/>
      <c r="C328" s="59"/>
      <c r="D328" s="81"/>
      <c r="E328" s="67"/>
      <c r="F328" s="67"/>
      <c r="G328" s="44"/>
      <c r="H328" s="50"/>
      <c r="I328" s="59" t="s">
        <v>15</v>
      </c>
      <c r="J328" s="70"/>
      <c r="K328" s="12">
        <f t="shared" si="62"/>
        <v>0</v>
      </c>
      <c r="L328" s="20"/>
      <c r="M328" s="28" t="s">
        <v>16</v>
      </c>
      <c r="N328" s="14" t="str">
        <f t="shared" si="60"/>
        <v>GUADAGNO</v>
      </c>
      <c r="O328" s="15">
        <f t="shared" si="63"/>
        <v>0</v>
      </c>
      <c r="P328" s="16">
        <f t="shared" si="64"/>
        <v>0</v>
      </c>
      <c r="Q328" s="24"/>
      <c r="R328" s="16">
        <f t="shared" si="65"/>
        <v>0</v>
      </c>
      <c r="S328" s="18">
        <f t="shared" si="61"/>
        <v>0</v>
      </c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J328" s="9"/>
    </row>
    <row r="329" spans="1:88" ht="19.5" customHeight="1" x14ac:dyDescent="0.25">
      <c r="A329" s="44"/>
      <c r="B329" s="44"/>
      <c r="C329" s="59"/>
      <c r="D329" s="81"/>
      <c r="E329" s="67"/>
      <c r="F329" s="67"/>
      <c r="G329" s="44"/>
      <c r="H329" s="50"/>
      <c r="I329" s="59" t="s">
        <v>15</v>
      </c>
      <c r="J329" s="70"/>
      <c r="K329" s="12">
        <f t="shared" si="62"/>
        <v>0</v>
      </c>
      <c r="L329" s="20"/>
      <c r="M329" s="28" t="s">
        <v>16</v>
      </c>
      <c r="N329" s="14" t="str">
        <f t="shared" si="60"/>
        <v>GUADAGNO</v>
      </c>
      <c r="O329" s="15">
        <f t="shared" si="63"/>
        <v>0</v>
      </c>
      <c r="P329" s="16">
        <f t="shared" si="64"/>
        <v>0</v>
      </c>
      <c r="Q329" s="24"/>
      <c r="R329" s="16">
        <f t="shared" si="65"/>
        <v>0</v>
      </c>
      <c r="S329" s="18">
        <f t="shared" si="61"/>
        <v>0</v>
      </c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J329" s="9"/>
    </row>
    <row r="330" spans="1:88" ht="19.5" customHeight="1" x14ac:dyDescent="0.25">
      <c r="A330" s="44"/>
      <c r="B330" s="44"/>
      <c r="C330" s="59"/>
      <c r="D330" s="81"/>
      <c r="E330" s="67"/>
      <c r="F330" s="67"/>
      <c r="G330" s="44"/>
      <c r="H330" s="50"/>
      <c r="I330" s="59" t="s">
        <v>15</v>
      </c>
      <c r="J330" s="70"/>
      <c r="K330" s="12">
        <f t="shared" si="62"/>
        <v>0</v>
      </c>
      <c r="L330" s="20"/>
      <c r="M330" s="28" t="s">
        <v>16</v>
      </c>
      <c r="N330" s="14" t="str">
        <f t="shared" si="60"/>
        <v>GUADAGNO</v>
      </c>
      <c r="O330" s="15">
        <f t="shared" si="63"/>
        <v>0</v>
      </c>
      <c r="P330" s="16">
        <f t="shared" si="64"/>
        <v>0</v>
      </c>
      <c r="Q330" s="24"/>
      <c r="R330" s="16">
        <f t="shared" si="65"/>
        <v>0</v>
      </c>
      <c r="S330" s="18">
        <f t="shared" si="61"/>
        <v>0</v>
      </c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J330" s="9"/>
    </row>
    <row r="331" spans="1:88" ht="19.5" customHeight="1" x14ac:dyDescent="0.25">
      <c r="A331" s="44"/>
      <c r="B331" s="44"/>
      <c r="C331" s="59"/>
      <c r="D331" s="81"/>
      <c r="E331" s="67"/>
      <c r="F331" s="67"/>
      <c r="G331" s="44"/>
      <c r="H331" s="50"/>
      <c r="I331" s="59" t="s">
        <v>15</v>
      </c>
      <c r="J331" s="70"/>
      <c r="K331" s="12">
        <f t="shared" si="62"/>
        <v>0</v>
      </c>
      <c r="L331" s="20"/>
      <c r="M331" s="28" t="s">
        <v>16</v>
      </c>
      <c r="N331" s="14" t="str">
        <f t="shared" si="60"/>
        <v>GUADAGNO</v>
      </c>
      <c r="O331" s="15">
        <f t="shared" si="63"/>
        <v>0</v>
      </c>
      <c r="P331" s="16">
        <f t="shared" si="64"/>
        <v>0</v>
      </c>
      <c r="Q331" s="24"/>
      <c r="R331" s="16">
        <f t="shared" si="65"/>
        <v>0</v>
      </c>
      <c r="S331" s="18">
        <f t="shared" si="61"/>
        <v>0</v>
      </c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J331" s="9"/>
    </row>
    <row r="332" spans="1:88" ht="19.5" customHeight="1" x14ac:dyDescent="0.25">
      <c r="A332" s="44"/>
      <c r="B332" s="44"/>
      <c r="C332" s="59"/>
      <c r="D332" s="81"/>
      <c r="E332" s="67"/>
      <c r="F332" s="67"/>
      <c r="G332" s="44"/>
      <c r="H332" s="50"/>
      <c r="I332" s="59" t="s">
        <v>15</v>
      </c>
      <c r="J332" s="70"/>
      <c r="K332" s="12">
        <f t="shared" si="62"/>
        <v>0</v>
      </c>
      <c r="L332" s="20"/>
      <c r="M332" s="28" t="s">
        <v>16</v>
      </c>
      <c r="N332" s="14" t="str">
        <f t="shared" si="60"/>
        <v>GUADAGNO</v>
      </c>
      <c r="O332" s="15">
        <f t="shared" si="63"/>
        <v>0</v>
      </c>
      <c r="P332" s="16">
        <f t="shared" si="64"/>
        <v>0</v>
      </c>
      <c r="Q332" s="24"/>
      <c r="R332" s="16">
        <f t="shared" si="65"/>
        <v>0</v>
      </c>
      <c r="S332" s="18">
        <f t="shared" si="61"/>
        <v>0</v>
      </c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J332" s="9"/>
    </row>
    <row r="333" spans="1:88" ht="19.5" customHeight="1" x14ac:dyDescent="0.25">
      <c r="A333" s="44"/>
      <c r="B333" s="44"/>
      <c r="C333" s="59"/>
      <c r="D333" s="81"/>
      <c r="E333" s="67"/>
      <c r="F333" s="67"/>
      <c r="G333" s="44"/>
      <c r="H333" s="50"/>
      <c r="I333" s="59" t="s">
        <v>15</v>
      </c>
      <c r="J333" s="70"/>
      <c r="K333" s="12">
        <f t="shared" si="62"/>
        <v>0</v>
      </c>
      <c r="L333" s="20"/>
      <c r="M333" s="28" t="s">
        <v>16</v>
      </c>
      <c r="N333" s="14" t="str">
        <f t="shared" si="60"/>
        <v>GUADAGNO</v>
      </c>
      <c r="O333" s="15">
        <f t="shared" si="63"/>
        <v>0</v>
      </c>
      <c r="P333" s="16">
        <f t="shared" si="64"/>
        <v>0</v>
      </c>
      <c r="Q333" s="24"/>
      <c r="R333" s="16">
        <f t="shared" si="65"/>
        <v>0</v>
      </c>
      <c r="S333" s="18">
        <f t="shared" si="61"/>
        <v>0</v>
      </c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J333" s="9"/>
    </row>
    <row r="334" spans="1:88" ht="19.5" customHeight="1" x14ac:dyDescent="0.25">
      <c r="A334" s="44"/>
      <c r="B334" s="44"/>
      <c r="C334" s="59"/>
      <c r="D334" s="81"/>
      <c r="E334" s="67"/>
      <c r="F334" s="67"/>
      <c r="G334" s="44"/>
      <c r="H334" s="50"/>
      <c r="I334" s="59" t="s">
        <v>15</v>
      </c>
      <c r="J334" s="70"/>
      <c r="K334" s="12">
        <f t="shared" si="62"/>
        <v>0</v>
      </c>
      <c r="L334" s="20"/>
      <c r="M334" s="28" t="s">
        <v>16</v>
      </c>
      <c r="N334" s="14" t="str">
        <f t="shared" si="60"/>
        <v>GUADAGNO</v>
      </c>
      <c r="O334" s="15">
        <f t="shared" si="63"/>
        <v>0</v>
      </c>
      <c r="P334" s="16">
        <f t="shared" si="64"/>
        <v>0</v>
      </c>
      <c r="Q334" s="24"/>
      <c r="R334" s="16">
        <f t="shared" si="65"/>
        <v>0</v>
      </c>
      <c r="S334" s="18">
        <f t="shared" si="61"/>
        <v>0</v>
      </c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J334" s="9"/>
    </row>
    <row r="335" spans="1:88" ht="19.5" customHeight="1" x14ac:dyDescent="0.25">
      <c r="A335" s="44"/>
      <c r="B335" s="44"/>
      <c r="C335" s="59"/>
      <c r="D335" s="81"/>
      <c r="E335" s="67"/>
      <c r="F335" s="67"/>
      <c r="G335" s="44"/>
      <c r="H335" s="50"/>
      <c r="I335" s="59" t="s">
        <v>15</v>
      </c>
      <c r="J335" s="70"/>
      <c r="K335" s="12">
        <f t="shared" si="62"/>
        <v>0</v>
      </c>
      <c r="L335" s="20"/>
      <c r="M335" s="28" t="s">
        <v>16</v>
      </c>
      <c r="N335" s="14" t="str">
        <f t="shared" si="60"/>
        <v>GUADAGNO</v>
      </c>
      <c r="O335" s="15">
        <f t="shared" si="63"/>
        <v>0</v>
      </c>
      <c r="P335" s="16">
        <f t="shared" si="64"/>
        <v>0</v>
      </c>
      <c r="Q335" s="24"/>
      <c r="R335" s="16">
        <f t="shared" si="65"/>
        <v>0</v>
      </c>
      <c r="S335" s="18">
        <f t="shared" si="61"/>
        <v>0</v>
      </c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J335" s="9"/>
    </row>
    <row r="336" spans="1:88" ht="19.5" customHeight="1" x14ac:dyDescent="0.25">
      <c r="A336" s="44"/>
      <c r="B336" s="44"/>
      <c r="C336" s="59"/>
      <c r="D336" s="81"/>
      <c r="E336" s="67"/>
      <c r="F336" s="67"/>
      <c r="G336" s="44"/>
      <c r="H336" s="50"/>
      <c r="I336" s="59" t="s">
        <v>15</v>
      </c>
      <c r="J336" s="70"/>
      <c r="K336" s="12">
        <f t="shared" si="62"/>
        <v>0</v>
      </c>
      <c r="L336" s="20"/>
      <c r="M336" s="28" t="s">
        <v>16</v>
      </c>
      <c r="N336" s="14" t="str">
        <f t="shared" si="60"/>
        <v>GUADAGNO</v>
      </c>
      <c r="O336" s="15">
        <f t="shared" si="63"/>
        <v>0</v>
      </c>
      <c r="P336" s="16">
        <f t="shared" si="64"/>
        <v>0</v>
      </c>
      <c r="Q336" s="24"/>
      <c r="R336" s="16">
        <f t="shared" si="65"/>
        <v>0</v>
      </c>
      <c r="S336" s="18">
        <f t="shared" si="61"/>
        <v>0</v>
      </c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J336" s="9"/>
    </row>
    <row r="337" spans="1:88" ht="19.5" customHeight="1" x14ac:dyDescent="0.25">
      <c r="A337" s="44"/>
      <c r="B337" s="44"/>
      <c r="C337" s="59"/>
      <c r="D337" s="81"/>
      <c r="E337" s="67"/>
      <c r="F337" s="67"/>
      <c r="G337" s="44"/>
      <c r="H337" s="50"/>
      <c r="I337" s="59" t="s">
        <v>15</v>
      </c>
      <c r="J337" s="70"/>
      <c r="K337" s="12">
        <f t="shared" si="62"/>
        <v>0</v>
      </c>
      <c r="L337" s="20"/>
      <c r="M337" s="28" t="s">
        <v>16</v>
      </c>
      <c r="N337" s="14" t="str">
        <f t="shared" si="60"/>
        <v>GUADAGNO</v>
      </c>
      <c r="O337" s="15">
        <f t="shared" si="63"/>
        <v>0</v>
      </c>
      <c r="P337" s="16">
        <f t="shared" si="64"/>
        <v>0</v>
      </c>
      <c r="Q337" s="24"/>
      <c r="R337" s="16">
        <f t="shared" si="65"/>
        <v>0</v>
      </c>
      <c r="S337" s="18">
        <f t="shared" si="61"/>
        <v>0</v>
      </c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J337" s="9"/>
    </row>
    <row r="338" spans="1:88" ht="19.5" customHeight="1" x14ac:dyDescent="0.25">
      <c r="A338" s="44"/>
      <c r="B338" s="44"/>
      <c r="C338" s="59"/>
      <c r="D338" s="81"/>
      <c r="E338" s="67"/>
      <c r="F338" s="67"/>
      <c r="G338" s="44"/>
      <c r="H338" s="50"/>
      <c r="I338" s="59" t="s">
        <v>15</v>
      </c>
      <c r="J338" s="70"/>
      <c r="K338" s="12">
        <f t="shared" si="62"/>
        <v>0</v>
      </c>
      <c r="L338" s="20"/>
      <c r="M338" s="28" t="s">
        <v>16</v>
      </c>
      <c r="N338" s="14" t="str">
        <f t="shared" si="60"/>
        <v>GUADAGNO</v>
      </c>
      <c r="O338" s="15">
        <f t="shared" si="63"/>
        <v>0</v>
      </c>
      <c r="P338" s="16">
        <f t="shared" si="64"/>
        <v>0</v>
      </c>
      <c r="Q338" s="24"/>
      <c r="R338" s="16">
        <f t="shared" si="65"/>
        <v>0</v>
      </c>
      <c r="S338" s="18">
        <f t="shared" si="61"/>
        <v>0</v>
      </c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J338" s="9"/>
    </row>
    <row r="339" spans="1:88" ht="19.5" customHeight="1" x14ac:dyDescent="0.25">
      <c r="A339" s="44"/>
      <c r="B339" s="44"/>
      <c r="C339" s="59"/>
      <c r="D339" s="81"/>
      <c r="E339" s="67"/>
      <c r="F339" s="67"/>
      <c r="G339" s="44"/>
      <c r="H339" s="50"/>
      <c r="I339" s="59" t="s">
        <v>15</v>
      </c>
      <c r="J339" s="70"/>
      <c r="K339" s="12">
        <f t="shared" si="62"/>
        <v>0</v>
      </c>
      <c r="L339" s="20"/>
      <c r="M339" s="28" t="s">
        <v>16</v>
      </c>
      <c r="N339" s="14" t="str">
        <f t="shared" si="60"/>
        <v>GUADAGNO</v>
      </c>
      <c r="O339" s="15">
        <f t="shared" si="63"/>
        <v>0</v>
      </c>
      <c r="P339" s="16">
        <f t="shared" si="64"/>
        <v>0</v>
      </c>
      <c r="Q339" s="24"/>
      <c r="R339" s="16">
        <f t="shared" si="65"/>
        <v>0</v>
      </c>
      <c r="S339" s="18">
        <f t="shared" si="61"/>
        <v>0</v>
      </c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J339" s="9"/>
    </row>
    <row r="340" spans="1:88" ht="19.5" customHeight="1" x14ac:dyDescent="0.25">
      <c r="A340" s="44"/>
      <c r="B340" s="44"/>
      <c r="C340" s="59"/>
      <c r="D340" s="81"/>
      <c r="E340" s="67"/>
      <c r="F340" s="67"/>
      <c r="G340" s="44"/>
      <c r="H340" s="50"/>
      <c r="I340" s="59" t="s">
        <v>15</v>
      </c>
      <c r="J340" s="70"/>
      <c r="K340" s="12">
        <f t="shared" si="62"/>
        <v>0</v>
      </c>
      <c r="L340" s="20"/>
      <c r="M340" s="28" t="s">
        <v>16</v>
      </c>
      <c r="N340" s="14" t="str">
        <f t="shared" si="60"/>
        <v>GUADAGNO</v>
      </c>
      <c r="O340" s="15">
        <f t="shared" si="63"/>
        <v>0</v>
      </c>
      <c r="P340" s="16">
        <f t="shared" si="64"/>
        <v>0</v>
      </c>
      <c r="Q340" s="24"/>
      <c r="R340" s="16">
        <f t="shared" si="65"/>
        <v>0</v>
      </c>
      <c r="S340" s="18">
        <f t="shared" si="61"/>
        <v>0</v>
      </c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J340" s="9"/>
    </row>
    <row r="341" spans="1:88" ht="19.5" customHeight="1" x14ac:dyDescent="0.25">
      <c r="A341" s="44"/>
      <c r="B341" s="44"/>
      <c r="C341" s="59"/>
      <c r="D341" s="81"/>
      <c r="E341" s="67"/>
      <c r="F341" s="67"/>
      <c r="G341" s="44"/>
      <c r="H341" s="50"/>
      <c r="I341" s="59" t="s">
        <v>15</v>
      </c>
      <c r="J341" s="70"/>
      <c r="K341" s="12">
        <f t="shared" si="62"/>
        <v>0</v>
      </c>
      <c r="L341" s="20"/>
      <c r="M341" s="28" t="s">
        <v>16</v>
      </c>
      <c r="N341" s="14" t="str">
        <f t="shared" si="60"/>
        <v>GUADAGNO</v>
      </c>
      <c r="O341" s="15">
        <f t="shared" si="63"/>
        <v>0</v>
      </c>
      <c r="P341" s="16">
        <f t="shared" si="64"/>
        <v>0</v>
      </c>
      <c r="Q341" s="24"/>
      <c r="R341" s="16">
        <f t="shared" si="65"/>
        <v>0</v>
      </c>
      <c r="S341" s="18">
        <f t="shared" si="61"/>
        <v>0</v>
      </c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J341" s="9"/>
    </row>
    <row r="342" spans="1:88" ht="19.5" customHeight="1" x14ac:dyDescent="0.25">
      <c r="A342" s="44"/>
      <c r="B342" s="44"/>
      <c r="C342" s="59"/>
      <c r="D342" s="81"/>
      <c r="E342" s="67"/>
      <c r="F342" s="67"/>
      <c r="G342" s="44"/>
      <c r="H342" s="50"/>
      <c r="I342" s="59" t="s">
        <v>15</v>
      </c>
      <c r="J342" s="70"/>
      <c r="K342" s="12">
        <f t="shared" si="62"/>
        <v>0</v>
      </c>
      <c r="L342" s="20"/>
      <c r="M342" s="28" t="s">
        <v>16</v>
      </c>
      <c r="N342" s="14" t="str">
        <f t="shared" ref="N342:N364" si="66">IF(K342&gt;0,IF(I342="SHORT","GUADAGNO","PERDO"),IF(I342="SHORT","PERDO","GUADAGNO"))</f>
        <v>GUADAGNO</v>
      </c>
      <c r="O342" s="15">
        <f t="shared" si="63"/>
        <v>0</v>
      </c>
      <c r="P342" s="16">
        <f t="shared" si="64"/>
        <v>0</v>
      </c>
      <c r="Q342" s="24"/>
      <c r="R342" s="16">
        <f t="shared" si="65"/>
        <v>0</v>
      </c>
      <c r="S342" s="18">
        <f t="shared" si="61"/>
        <v>0</v>
      </c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J342" s="9"/>
    </row>
    <row r="343" spans="1:88" ht="19.5" customHeight="1" x14ac:dyDescent="0.25">
      <c r="A343" s="44"/>
      <c r="B343" s="44"/>
      <c r="C343" s="59"/>
      <c r="D343" s="81"/>
      <c r="E343" s="67"/>
      <c r="F343" s="67"/>
      <c r="G343" s="44"/>
      <c r="H343" s="50"/>
      <c r="I343" s="59" t="s">
        <v>15</v>
      </c>
      <c r="J343" s="70"/>
      <c r="K343" s="12">
        <f t="shared" si="62"/>
        <v>0</v>
      </c>
      <c r="L343" s="20"/>
      <c r="M343" s="28" t="s">
        <v>16</v>
      </c>
      <c r="N343" s="14" t="str">
        <f t="shared" si="66"/>
        <v>GUADAGNO</v>
      </c>
      <c r="O343" s="15">
        <f t="shared" si="63"/>
        <v>0</v>
      </c>
      <c r="P343" s="16">
        <f t="shared" si="64"/>
        <v>0</v>
      </c>
      <c r="Q343" s="24"/>
      <c r="R343" s="16">
        <f t="shared" si="65"/>
        <v>0</v>
      </c>
      <c r="S343" s="18">
        <f t="shared" si="61"/>
        <v>0</v>
      </c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J343" s="9"/>
    </row>
    <row r="344" spans="1:88" ht="19.5" customHeight="1" x14ac:dyDescent="0.25">
      <c r="A344" s="44"/>
      <c r="B344" s="44"/>
      <c r="C344" s="59"/>
      <c r="D344" s="81"/>
      <c r="E344" s="67"/>
      <c r="F344" s="67"/>
      <c r="G344" s="44"/>
      <c r="H344" s="50"/>
      <c r="I344" s="59" t="s">
        <v>15</v>
      </c>
      <c r="J344" s="70"/>
      <c r="K344" s="12">
        <f t="shared" si="62"/>
        <v>0</v>
      </c>
      <c r="L344" s="20"/>
      <c r="M344" s="28" t="s">
        <v>16</v>
      </c>
      <c r="N344" s="14" t="str">
        <f t="shared" si="66"/>
        <v>GUADAGNO</v>
      </c>
      <c r="O344" s="15">
        <f t="shared" si="63"/>
        <v>0</v>
      </c>
      <c r="P344" s="16">
        <f t="shared" si="64"/>
        <v>0</v>
      </c>
      <c r="Q344" s="24"/>
      <c r="R344" s="16">
        <f t="shared" si="65"/>
        <v>0</v>
      </c>
      <c r="S344" s="18">
        <f t="shared" si="61"/>
        <v>0</v>
      </c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J344" s="9"/>
    </row>
    <row r="345" spans="1:88" ht="19.5" customHeight="1" x14ac:dyDescent="0.25">
      <c r="A345" s="44"/>
      <c r="B345" s="44"/>
      <c r="C345" s="59"/>
      <c r="D345" s="81"/>
      <c r="E345" s="67"/>
      <c r="F345" s="67"/>
      <c r="G345" s="44"/>
      <c r="H345" s="50"/>
      <c r="I345" s="59" t="s">
        <v>15</v>
      </c>
      <c r="J345" s="70"/>
      <c r="K345" s="12">
        <f t="shared" si="62"/>
        <v>0</v>
      </c>
      <c r="L345" s="20"/>
      <c r="M345" s="28" t="s">
        <v>16</v>
      </c>
      <c r="N345" s="14" t="str">
        <f t="shared" si="66"/>
        <v>GUADAGNO</v>
      </c>
      <c r="O345" s="15">
        <f t="shared" si="63"/>
        <v>0</v>
      </c>
      <c r="P345" s="16">
        <f t="shared" si="64"/>
        <v>0</v>
      </c>
      <c r="Q345" s="24"/>
      <c r="R345" s="16">
        <f t="shared" si="65"/>
        <v>0</v>
      </c>
      <c r="S345" s="18">
        <f t="shared" si="61"/>
        <v>0</v>
      </c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J345" s="9"/>
    </row>
    <row r="346" spans="1:88" ht="19.5" customHeight="1" x14ac:dyDescent="0.25">
      <c r="A346" s="44"/>
      <c r="B346" s="44"/>
      <c r="C346" s="59"/>
      <c r="D346" s="81"/>
      <c r="E346" s="67"/>
      <c r="F346" s="67"/>
      <c r="G346" s="44"/>
      <c r="H346" s="50"/>
      <c r="I346" s="59" t="s">
        <v>15</v>
      </c>
      <c r="J346" s="70"/>
      <c r="K346" s="12">
        <f t="shared" si="62"/>
        <v>0</v>
      </c>
      <c r="L346" s="20"/>
      <c r="M346" s="28" t="s">
        <v>16</v>
      </c>
      <c r="N346" s="14" t="str">
        <f t="shared" si="66"/>
        <v>GUADAGNO</v>
      </c>
      <c r="O346" s="15">
        <f t="shared" si="63"/>
        <v>0</v>
      </c>
      <c r="P346" s="16">
        <f t="shared" si="64"/>
        <v>0</v>
      </c>
      <c r="Q346" s="24"/>
      <c r="R346" s="16">
        <f t="shared" si="65"/>
        <v>0</v>
      </c>
      <c r="S346" s="18">
        <f t="shared" si="61"/>
        <v>0</v>
      </c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J346" s="9"/>
    </row>
    <row r="347" spans="1:88" ht="19.5" customHeight="1" x14ac:dyDescent="0.25">
      <c r="A347" s="44"/>
      <c r="B347" s="44"/>
      <c r="C347" s="59"/>
      <c r="D347" s="81"/>
      <c r="E347" s="67"/>
      <c r="F347" s="67"/>
      <c r="G347" s="44"/>
      <c r="H347" s="50"/>
      <c r="I347" s="59" t="s">
        <v>15</v>
      </c>
      <c r="J347" s="70"/>
      <c r="K347" s="12">
        <f t="shared" si="62"/>
        <v>0</v>
      </c>
      <c r="L347" s="20"/>
      <c r="M347" s="28" t="s">
        <v>16</v>
      </c>
      <c r="N347" s="14" t="str">
        <f t="shared" si="66"/>
        <v>GUADAGNO</v>
      </c>
      <c r="O347" s="15">
        <f t="shared" si="63"/>
        <v>0</v>
      </c>
      <c r="P347" s="16">
        <f t="shared" si="64"/>
        <v>0</v>
      </c>
      <c r="Q347" s="24"/>
      <c r="R347" s="16">
        <f t="shared" si="65"/>
        <v>0</v>
      </c>
      <c r="S347" s="18">
        <f t="shared" si="61"/>
        <v>0</v>
      </c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J347" s="9"/>
    </row>
    <row r="348" spans="1:88" ht="19.5" customHeight="1" x14ac:dyDescent="0.25">
      <c r="A348" s="44"/>
      <c r="B348" s="44"/>
      <c r="C348" s="59"/>
      <c r="D348" s="81"/>
      <c r="E348" s="67"/>
      <c r="F348" s="67"/>
      <c r="G348" s="44"/>
      <c r="H348" s="50"/>
      <c r="I348" s="59" t="s">
        <v>15</v>
      </c>
      <c r="J348" s="70"/>
      <c r="K348" s="12">
        <f t="shared" si="62"/>
        <v>0</v>
      </c>
      <c r="L348" s="20"/>
      <c r="M348" s="28" t="s">
        <v>16</v>
      </c>
      <c r="N348" s="14" t="str">
        <f t="shared" si="66"/>
        <v>GUADAGNO</v>
      </c>
      <c r="O348" s="15">
        <f t="shared" si="63"/>
        <v>0</v>
      </c>
      <c r="P348" s="16">
        <f t="shared" si="64"/>
        <v>0</v>
      </c>
      <c r="Q348" s="24"/>
      <c r="R348" s="16">
        <f t="shared" si="65"/>
        <v>0</v>
      </c>
      <c r="S348" s="18">
        <f t="shared" si="61"/>
        <v>0</v>
      </c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J348" s="9"/>
    </row>
    <row r="349" spans="1:88" ht="19.5" customHeight="1" x14ac:dyDescent="0.25">
      <c r="A349" s="44"/>
      <c r="B349" s="44"/>
      <c r="C349" s="59"/>
      <c r="D349" s="81"/>
      <c r="E349" s="67"/>
      <c r="F349" s="67"/>
      <c r="G349" s="44"/>
      <c r="H349" s="50"/>
      <c r="I349" s="59" t="s">
        <v>15</v>
      </c>
      <c r="J349" s="70"/>
      <c r="K349" s="12">
        <f t="shared" si="62"/>
        <v>0</v>
      </c>
      <c r="L349" s="20"/>
      <c r="M349" s="28" t="s">
        <v>16</v>
      </c>
      <c r="N349" s="14" t="str">
        <f t="shared" si="66"/>
        <v>GUADAGNO</v>
      </c>
      <c r="O349" s="15">
        <f t="shared" si="63"/>
        <v>0</v>
      </c>
      <c r="P349" s="16">
        <f t="shared" si="64"/>
        <v>0</v>
      </c>
      <c r="Q349" s="24"/>
      <c r="R349" s="16">
        <f t="shared" si="65"/>
        <v>0</v>
      </c>
      <c r="S349" s="18">
        <f t="shared" si="61"/>
        <v>0</v>
      </c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J349" s="9"/>
    </row>
    <row r="350" spans="1:88" ht="19.5" customHeight="1" x14ac:dyDescent="0.25">
      <c r="A350" s="44"/>
      <c r="B350" s="44"/>
      <c r="C350" s="59"/>
      <c r="D350" s="81"/>
      <c r="E350" s="67"/>
      <c r="F350" s="67"/>
      <c r="G350" s="44"/>
      <c r="H350" s="50"/>
      <c r="I350" s="59" t="s">
        <v>15</v>
      </c>
      <c r="J350" s="70"/>
      <c r="K350" s="12">
        <f t="shared" si="62"/>
        <v>0</v>
      </c>
      <c r="L350" s="20"/>
      <c r="M350" s="28" t="s">
        <v>16</v>
      </c>
      <c r="N350" s="14" t="str">
        <f t="shared" si="66"/>
        <v>GUADAGNO</v>
      </c>
      <c r="O350" s="15">
        <f t="shared" si="63"/>
        <v>0</v>
      </c>
      <c r="P350" s="16">
        <f t="shared" si="64"/>
        <v>0</v>
      </c>
      <c r="Q350" s="24"/>
      <c r="R350" s="16">
        <f t="shared" si="65"/>
        <v>0</v>
      </c>
      <c r="S350" s="18">
        <f t="shared" si="61"/>
        <v>0</v>
      </c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J350" s="9"/>
    </row>
    <row r="351" spans="1:88" ht="19.5" customHeight="1" x14ac:dyDescent="0.25">
      <c r="A351" s="44"/>
      <c r="B351" s="44"/>
      <c r="C351" s="59"/>
      <c r="D351" s="81"/>
      <c r="E351" s="67"/>
      <c r="F351" s="67"/>
      <c r="G351" s="44"/>
      <c r="H351" s="50"/>
      <c r="I351" s="59" t="s">
        <v>15</v>
      </c>
      <c r="J351" s="70"/>
      <c r="K351" s="12">
        <f t="shared" si="62"/>
        <v>0</v>
      </c>
      <c r="L351" s="20"/>
      <c r="M351" s="28" t="s">
        <v>16</v>
      </c>
      <c r="N351" s="14" t="str">
        <f t="shared" si="66"/>
        <v>GUADAGNO</v>
      </c>
      <c r="O351" s="15">
        <f t="shared" si="63"/>
        <v>0</v>
      </c>
      <c r="P351" s="16">
        <f t="shared" si="64"/>
        <v>0</v>
      </c>
      <c r="Q351" s="24"/>
      <c r="R351" s="16">
        <f t="shared" si="65"/>
        <v>0</v>
      </c>
      <c r="S351" s="18">
        <f t="shared" si="61"/>
        <v>0</v>
      </c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J351" s="9"/>
    </row>
    <row r="352" spans="1:88" ht="19.5" customHeight="1" x14ac:dyDescent="0.25">
      <c r="A352" s="44"/>
      <c r="B352" s="44"/>
      <c r="C352" s="59"/>
      <c r="D352" s="81"/>
      <c r="E352" s="67"/>
      <c r="F352" s="67"/>
      <c r="G352" s="44"/>
      <c r="H352" s="50"/>
      <c r="I352" s="59" t="s">
        <v>15</v>
      </c>
      <c r="J352" s="70"/>
      <c r="K352" s="12">
        <f t="shared" si="62"/>
        <v>0</v>
      </c>
      <c r="L352" s="20"/>
      <c r="M352" s="28" t="s">
        <v>16</v>
      </c>
      <c r="N352" s="14" t="str">
        <f t="shared" si="66"/>
        <v>GUADAGNO</v>
      </c>
      <c r="O352" s="15">
        <f t="shared" si="63"/>
        <v>0</v>
      </c>
      <c r="P352" s="16">
        <f t="shared" si="64"/>
        <v>0</v>
      </c>
      <c r="Q352" s="24"/>
      <c r="R352" s="16">
        <f t="shared" si="65"/>
        <v>0</v>
      </c>
      <c r="S352" s="18">
        <f t="shared" si="61"/>
        <v>0</v>
      </c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J352" s="9"/>
    </row>
    <row r="353" spans="1:88" ht="19.5" customHeight="1" x14ac:dyDescent="0.25">
      <c r="A353" s="44"/>
      <c r="B353" s="44"/>
      <c r="C353" s="59"/>
      <c r="D353" s="81"/>
      <c r="E353" s="67"/>
      <c r="F353" s="67"/>
      <c r="G353" s="44"/>
      <c r="H353" s="50"/>
      <c r="I353" s="59" t="s">
        <v>15</v>
      </c>
      <c r="J353" s="70"/>
      <c r="K353" s="12">
        <f t="shared" si="62"/>
        <v>0</v>
      </c>
      <c r="L353" s="20"/>
      <c r="M353" s="28" t="s">
        <v>16</v>
      </c>
      <c r="N353" s="14" t="str">
        <f t="shared" si="66"/>
        <v>GUADAGNO</v>
      </c>
      <c r="O353" s="15">
        <f t="shared" si="63"/>
        <v>0</v>
      </c>
      <c r="P353" s="16">
        <f t="shared" si="64"/>
        <v>0</v>
      </c>
      <c r="Q353" s="24"/>
      <c r="R353" s="16">
        <f t="shared" si="65"/>
        <v>0</v>
      </c>
      <c r="S353" s="18">
        <f t="shared" si="61"/>
        <v>0</v>
      </c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J353" s="9"/>
    </row>
    <row r="354" spans="1:88" ht="19.5" customHeight="1" x14ac:dyDescent="0.25">
      <c r="A354" s="44"/>
      <c r="B354" s="44"/>
      <c r="C354" s="59"/>
      <c r="D354" s="81"/>
      <c r="E354" s="67"/>
      <c r="F354" s="67"/>
      <c r="G354" s="44"/>
      <c r="H354" s="50"/>
      <c r="I354" s="59" t="s">
        <v>15</v>
      </c>
      <c r="J354" s="70"/>
      <c r="K354" s="12">
        <f t="shared" si="62"/>
        <v>0</v>
      </c>
      <c r="L354" s="20"/>
      <c r="M354" s="28" t="s">
        <v>16</v>
      </c>
      <c r="N354" s="14" t="str">
        <f t="shared" si="66"/>
        <v>GUADAGNO</v>
      </c>
      <c r="O354" s="15">
        <f t="shared" si="63"/>
        <v>0</v>
      </c>
      <c r="P354" s="16">
        <f t="shared" si="64"/>
        <v>0</v>
      </c>
      <c r="Q354" s="24"/>
      <c r="R354" s="16">
        <f t="shared" si="65"/>
        <v>0</v>
      </c>
      <c r="S354" s="18">
        <f t="shared" si="61"/>
        <v>0</v>
      </c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J354" s="9"/>
    </row>
    <row r="355" spans="1:88" ht="19.5" customHeight="1" x14ac:dyDescent="0.25">
      <c r="A355" s="44"/>
      <c r="B355" s="44"/>
      <c r="C355" s="59"/>
      <c r="D355" s="81"/>
      <c r="E355" s="67"/>
      <c r="F355" s="67"/>
      <c r="G355" s="44"/>
      <c r="H355" s="50"/>
      <c r="I355" s="59" t="s">
        <v>15</v>
      </c>
      <c r="J355" s="70"/>
      <c r="K355" s="12">
        <f t="shared" si="62"/>
        <v>0</v>
      </c>
      <c r="L355" s="20"/>
      <c r="M355" s="28" t="s">
        <v>16</v>
      </c>
      <c r="N355" s="14" t="str">
        <f t="shared" si="66"/>
        <v>GUADAGNO</v>
      </c>
      <c r="O355" s="15">
        <f t="shared" si="63"/>
        <v>0</v>
      </c>
      <c r="P355" s="16">
        <f t="shared" si="64"/>
        <v>0</v>
      </c>
      <c r="Q355" s="24"/>
      <c r="R355" s="16">
        <f t="shared" si="65"/>
        <v>0</v>
      </c>
      <c r="S355" s="18">
        <f t="shared" ref="S355:S362" si="67">R355</f>
        <v>0</v>
      </c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J355" s="9"/>
    </row>
    <row r="356" spans="1:88" ht="19.5" customHeight="1" x14ac:dyDescent="0.25">
      <c r="A356" s="44"/>
      <c r="B356" s="44"/>
      <c r="C356" s="59"/>
      <c r="D356" s="81"/>
      <c r="E356" s="67"/>
      <c r="F356" s="67"/>
      <c r="G356" s="44"/>
      <c r="H356" s="50"/>
      <c r="I356" s="59" t="s">
        <v>15</v>
      </c>
      <c r="J356" s="70"/>
      <c r="K356" s="12">
        <f t="shared" si="62"/>
        <v>0</v>
      </c>
      <c r="L356" s="20"/>
      <c r="M356" s="28" t="s">
        <v>16</v>
      </c>
      <c r="N356" s="14" t="str">
        <f t="shared" si="66"/>
        <v>GUADAGNO</v>
      </c>
      <c r="O356" s="15">
        <f t="shared" si="63"/>
        <v>0</v>
      </c>
      <c r="P356" s="16">
        <f t="shared" si="64"/>
        <v>0</v>
      </c>
      <c r="Q356" s="24"/>
      <c r="R356" s="16">
        <f t="shared" si="65"/>
        <v>0</v>
      </c>
      <c r="S356" s="18">
        <f t="shared" si="67"/>
        <v>0</v>
      </c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J356" s="9"/>
    </row>
    <row r="357" spans="1:88" ht="19.5" customHeight="1" x14ac:dyDescent="0.25">
      <c r="A357" s="44"/>
      <c r="B357" s="44"/>
      <c r="C357" s="59"/>
      <c r="D357" s="81"/>
      <c r="E357" s="67"/>
      <c r="F357" s="67"/>
      <c r="G357" s="44"/>
      <c r="H357" s="50"/>
      <c r="I357" s="59" t="s">
        <v>15</v>
      </c>
      <c r="J357" s="70"/>
      <c r="K357" s="12">
        <f t="shared" si="62"/>
        <v>0</v>
      </c>
      <c r="L357" s="20"/>
      <c r="M357" s="28" t="s">
        <v>16</v>
      </c>
      <c r="N357" s="14" t="str">
        <f t="shared" si="66"/>
        <v>GUADAGNO</v>
      </c>
      <c r="O357" s="15">
        <f t="shared" si="63"/>
        <v>0</v>
      </c>
      <c r="P357" s="16">
        <f t="shared" si="64"/>
        <v>0</v>
      </c>
      <c r="Q357" s="24"/>
      <c r="R357" s="16">
        <f t="shared" si="65"/>
        <v>0</v>
      </c>
      <c r="S357" s="18">
        <f t="shared" si="67"/>
        <v>0</v>
      </c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J357" s="9"/>
    </row>
    <row r="358" spans="1:88" ht="19.5" customHeight="1" x14ac:dyDescent="0.25">
      <c r="A358" s="44"/>
      <c r="B358" s="44"/>
      <c r="C358" s="59"/>
      <c r="D358" s="81"/>
      <c r="E358" s="67"/>
      <c r="F358" s="67"/>
      <c r="G358" s="44"/>
      <c r="H358" s="50"/>
      <c r="I358" s="59" t="s">
        <v>15</v>
      </c>
      <c r="J358" s="70"/>
      <c r="K358" s="12">
        <f t="shared" si="62"/>
        <v>0</v>
      </c>
      <c r="L358" s="20"/>
      <c r="M358" s="28" t="s">
        <v>16</v>
      </c>
      <c r="N358" s="14" t="str">
        <f t="shared" si="66"/>
        <v>GUADAGNO</v>
      </c>
      <c r="O358" s="15">
        <f t="shared" si="63"/>
        <v>0</v>
      </c>
      <c r="P358" s="16">
        <f t="shared" si="64"/>
        <v>0</v>
      </c>
      <c r="Q358" s="24"/>
      <c r="R358" s="16">
        <f t="shared" si="65"/>
        <v>0</v>
      </c>
      <c r="S358" s="18">
        <f t="shared" si="67"/>
        <v>0</v>
      </c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J358" s="9"/>
    </row>
    <row r="359" spans="1:88" ht="19.5" customHeight="1" x14ac:dyDescent="0.25">
      <c r="A359" s="44"/>
      <c r="B359" s="44"/>
      <c r="C359" s="59"/>
      <c r="D359" s="81"/>
      <c r="E359" s="67"/>
      <c r="F359" s="67"/>
      <c r="G359" s="44"/>
      <c r="H359" s="50"/>
      <c r="I359" s="59" t="s">
        <v>15</v>
      </c>
      <c r="J359" s="70"/>
      <c r="K359" s="12">
        <f t="shared" si="62"/>
        <v>0</v>
      </c>
      <c r="L359" s="20"/>
      <c r="M359" s="28" t="s">
        <v>16</v>
      </c>
      <c r="N359" s="14" t="str">
        <f t="shared" si="66"/>
        <v>GUADAGNO</v>
      </c>
      <c r="O359" s="15">
        <f t="shared" si="63"/>
        <v>0</v>
      </c>
      <c r="P359" s="16">
        <f t="shared" si="64"/>
        <v>0</v>
      </c>
      <c r="Q359" s="24"/>
      <c r="R359" s="16">
        <f t="shared" si="65"/>
        <v>0</v>
      </c>
      <c r="S359" s="18">
        <f t="shared" si="67"/>
        <v>0</v>
      </c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J359" s="9"/>
    </row>
    <row r="360" spans="1:88" ht="19.5" customHeight="1" x14ac:dyDescent="0.25">
      <c r="A360" s="44"/>
      <c r="B360" s="44"/>
      <c r="C360" s="59"/>
      <c r="D360" s="81"/>
      <c r="E360" s="67"/>
      <c r="F360" s="67"/>
      <c r="G360" s="44"/>
      <c r="H360" s="50"/>
      <c r="I360" s="59" t="s">
        <v>15</v>
      </c>
      <c r="J360" s="70"/>
      <c r="K360" s="12">
        <f t="shared" si="62"/>
        <v>0</v>
      </c>
      <c r="L360" s="20"/>
      <c r="M360" s="28" t="s">
        <v>16</v>
      </c>
      <c r="N360" s="14" t="str">
        <f t="shared" si="66"/>
        <v>GUADAGNO</v>
      </c>
      <c r="O360" s="15">
        <f t="shared" si="63"/>
        <v>0</v>
      </c>
      <c r="P360" s="16">
        <f t="shared" si="64"/>
        <v>0</v>
      </c>
      <c r="Q360" s="24"/>
      <c r="R360" s="16">
        <f t="shared" si="65"/>
        <v>0</v>
      </c>
      <c r="S360" s="18">
        <f t="shared" si="67"/>
        <v>0</v>
      </c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J360" s="9"/>
    </row>
    <row r="361" spans="1:88" ht="19.5" customHeight="1" x14ac:dyDescent="0.25">
      <c r="A361" s="44"/>
      <c r="B361" s="44"/>
      <c r="C361" s="59"/>
      <c r="D361" s="81"/>
      <c r="E361" s="67"/>
      <c r="F361" s="67"/>
      <c r="G361" s="44"/>
      <c r="H361" s="50"/>
      <c r="I361" s="59" t="s">
        <v>15</v>
      </c>
      <c r="J361" s="70"/>
      <c r="K361" s="12">
        <f t="shared" si="62"/>
        <v>0</v>
      </c>
      <c r="L361" s="20"/>
      <c r="M361" s="28" t="s">
        <v>16</v>
      </c>
      <c r="N361" s="14" t="str">
        <f t="shared" si="66"/>
        <v>GUADAGNO</v>
      </c>
      <c r="O361" s="15">
        <f t="shared" si="63"/>
        <v>0</v>
      </c>
      <c r="P361" s="16">
        <f t="shared" si="64"/>
        <v>0</v>
      </c>
      <c r="Q361" s="24"/>
      <c r="R361" s="16">
        <f t="shared" si="65"/>
        <v>0</v>
      </c>
      <c r="S361" s="18">
        <f t="shared" si="67"/>
        <v>0</v>
      </c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J361" s="9"/>
    </row>
    <row r="362" spans="1:88" ht="19.5" customHeight="1" x14ac:dyDescent="0.25">
      <c r="A362" s="44"/>
      <c r="B362" s="44"/>
      <c r="C362" s="59"/>
      <c r="D362" s="81"/>
      <c r="E362" s="67"/>
      <c r="F362" s="67"/>
      <c r="G362" s="44"/>
      <c r="H362" s="50"/>
      <c r="I362" s="59" t="s">
        <v>15</v>
      </c>
      <c r="J362" s="70"/>
      <c r="K362" s="12">
        <f t="shared" si="62"/>
        <v>0</v>
      </c>
      <c r="L362" s="20"/>
      <c r="M362" s="28" t="s">
        <v>16</v>
      </c>
      <c r="N362" s="14" t="str">
        <f t="shared" si="66"/>
        <v>GUADAGNO</v>
      </c>
      <c r="O362" s="15">
        <f t="shared" si="63"/>
        <v>0</v>
      </c>
      <c r="P362" s="16">
        <f t="shared" si="64"/>
        <v>0</v>
      </c>
      <c r="Q362" s="24"/>
      <c r="R362" s="16">
        <f t="shared" si="65"/>
        <v>0</v>
      </c>
      <c r="S362" s="18">
        <f t="shared" si="67"/>
        <v>0</v>
      </c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J362" s="9"/>
    </row>
    <row r="363" spans="1:88" ht="19.5" customHeight="1" x14ac:dyDescent="0.25">
      <c r="A363" s="44"/>
      <c r="B363" s="44"/>
      <c r="C363" s="59"/>
      <c r="D363" s="81"/>
      <c r="E363" s="67"/>
      <c r="F363" s="67"/>
      <c r="G363" s="44"/>
      <c r="H363" s="50"/>
      <c r="I363" s="59" t="s">
        <v>15</v>
      </c>
      <c r="J363" s="70"/>
      <c r="K363" s="12">
        <f t="shared" si="62"/>
        <v>0</v>
      </c>
      <c r="L363" s="20"/>
      <c r="M363" s="28" t="s">
        <v>16</v>
      </c>
      <c r="N363" s="14" t="str">
        <f t="shared" si="66"/>
        <v>GUADAGNO</v>
      </c>
      <c r="O363" s="15">
        <f t="shared" si="63"/>
        <v>0</v>
      </c>
      <c r="P363" s="16">
        <f t="shared" si="64"/>
        <v>0</v>
      </c>
      <c r="Q363" s="24"/>
      <c r="R363" s="16">
        <f t="shared" si="65"/>
        <v>0</v>
      </c>
      <c r="S363" s="18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J363" s="9"/>
    </row>
    <row r="364" spans="1:88" ht="19.5" customHeight="1" x14ac:dyDescent="0.25">
      <c r="A364" s="44"/>
      <c r="B364" s="44"/>
      <c r="C364" s="59"/>
      <c r="D364" s="81"/>
      <c r="E364" s="67"/>
      <c r="F364" s="67"/>
      <c r="G364" s="44"/>
      <c r="H364" s="50"/>
      <c r="I364" s="59" t="s">
        <v>15</v>
      </c>
      <c r="J364" s="70"/>
      <c r="K364" s="12">
        <f t="shared" si="62"/>
        <v>0</v>
      </c>
      <c r="L364" s="20"/>
      <c r="M364" s="28" t="s">
        <v>16</v>
      </c>
      <c r="N364" s="14" t="str">
        <f t="shared" si="66"/>
        <v>GUADAGNO</v>
      </c>
      <c r="O364" s="15">
        <f t="shared" si="63"/>
        <v>0</v>
      </c>
      <c r="P364" s="16">
        <f t="shared" si="64"/>
        <v>0</v>
      </c>
      <c r="Q364" s="24"/>
      <c r="R364" s="16">
        <f t="shared" si="65"/>
        <v>0</v>
      </c>
      <c r="S364" s="18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J364" s="9"/>
    </row>
    <row r="365" spans="1:88" ht="19.5" customHeight="1" x14ac:dyDescent="0.2">
      <c r="A365" s="46"/>
      <c r="B365" s="46"/>
      <c r="C365" s="59"/>
      <c r="D365" s="87"/>
      <c r="E365" s="68"/>
      <c r="F365" s="68"/>
      <c r="G365" s="46"/>
      <c r="H365" s="46"/>
      <c r="I365" s="60"/>
      <c r="J365" s="71"/>
      <c r="K365" s="9"/>
      <c r="L365" s="9"/>
      <c r="M365" s="9"/>
      <c r="N365" s="9"/>
      <c r="O365" s="9"/>
      <c r="P365" s="9"/>
      <c r="Q365" s="9"/>
      <c r="R365" s="16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J365" s="9"/>
    </row>
    <row r="366" spans="1:88" ht="19.5" customHeight="1" x14ac:dyDescent="0.2">
      <c r="A366" s="46"/>
      <c r="B366" s="46"/>
      <c r="C366" s="59"/>
      <c r="D366" s="87"/>
      <c r="E366" s="68"/>
      <c r="F366" s="68"/>
      <c r="G366" s="46"/>
      <c r="H366" s="46"/>
      <c r="I366" s="60"/>
      <c r="J366" s="71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J366" s="9"/>
    </row>
    <row r="367" spans="1:88" ht="19.5" customHeight="1" x14ac:dyDescent="0.2">
      <c r="A367" s="46"/>
      <c r="B367" s="46"/>
      <c r="C367" s="59"/>
      <c r="D367" s="87"/>
      <c r="E367" s="68"/>
      <c r="F367" s="68"/>
      <c r="G367" s="46"/>
      <c r="H367" s="46"/>
      <c r="I367" s="60"/>
      <c r="J367" s="71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J367" s="9"/>
    </row>
    <row r="368" spans="1:88" ht="19.5" customHeight="1" x14ac:dyDescent="0.2">
      <c r="A368" s="46"/>
      <c r="B368" s="46"/>
      <c r="C368" s="59"/>
      <c r="D368" s="87"/>
      <c r="E368" s="68"/>
      <c r="F368" s="68"/>
      <c r="G368" s="46"/>
      <c r="H368" s="46"/>
      <c r="I368" s="60"/>
      <c r="J368" s="71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J368" s="9"/>
    </row>
    <row r="369" spans="1:88" ht="19.5" customHeight="1" x14ac:dyDescent="0.2">
      <c r="A369" s="46"/>
      <c r="B369" s="46"/>
      <c r="C369" s="59"/>
      <c r="D369" s="87"/>
      <c r="E369" s="68"/>
      <c r="F369" s="68"/>
      <c r="G369" s="46"/>
      <c r="H369" s="46"/>
      <c r="I369" s="60"/>
      <c r="J369" s="71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J369" s="9"/>
    </row>
    <row r="370" spans="1:88" ht="19.5" customHeight="1" x14ac:dyDescent="0.2">
      <c r="A370" s="46"/>
      <c r="B370" s="46"/>
      <c r="C370" s="59"/>
      <c r="D370" s="87"/>
      <c r="E370" s="68"/>
      <c r="F370" s="68"/>
      <c r="G370" s="46"/>
      <c r="H370" s="46"/>
      <c r="I370" s="60"/>
      <c r="J370" s="71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J370" s="9"/>
    </row>
    <row r="371" spans="1:88" ht="19.5" customHeight="1" x14ac:dyDescent="0.2">
      <c r="A371" s="46"/>
      <c r="B371" s="46"/>
      <c r="C371" s="59"/>
      <c r="D371" s="87"/>
      <c r="E371" s="68"/>
      <c r="F371" s="68"/>
      <c r="G371" s="46"/>
      <c r="H371" s="46"/>
      <c r="I371" s="60"/>
      <c r="J371" s="71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J371" s="9"/>
    </row>
    <row r="372" spans="1:88" ht="19.5" customHeight="1" x14ac:dyDescent="0.2">
      <c r="A372" s="46"/>
      <c r="B372" s="46"/>
      <c r="C372" s="59"/>
      <c r="D372" s="87"/>
      <c r="E372" s="68"/>
      <c r="F372" s="68"/>
      <c r="G372" s="46"/>
      <c r="H372" s="46"/>
      <c r="I372" s="60"/>
      <c r="J372" s="71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J372" s="9"/>
    </row>
    <row r="373" spans="1:88" ht="19.5" customHeight="1" x14ac:dyDescent="0.2">
      <c r="A373" s="46"/>
      <c r="B373" s="46"/>
      <c r="C373" s="59"/>
      <c r="D373" s="87"/>
      <c r="E373" s="68"/>
      <c r="F373" s="68"/>
      <c r="G373" s="46"/>
      <c r="H373" s="46"/>
      <c r="I373" s="60"/>
      <c r="J373" s="71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J373" s="9"/>
    </row>
    <row r="374" spans="1:88" ht="19.5" customHeight="1" x14ac:dyDescent="0.2">
      <c r="A374" s="46"/>
      <c r="B374" s="46"/>
      <c r="C374" s="59"/>
      <c r="D374" s="87"/>
      <c r="E374" s="68"/>
      <c r="F374" s="68"/>
      <c r="G374" s="46"/>
      <c r="H374" s="46"/>
      <c r="I374" s="60"/>
      <c r="J374" s="71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J374" s="9"/>
    </row>
    <row r="375" spans="1:88" ht="19.5" customHeight="1" x14ac:dyDescent="0.2">
      <c r="A375" s="46"/>
      <c r="B375" s="46"/>
      <c r="C375" s="59"/>
      <c r="D375" s="87"/>
      <c r="E375" s="68"/>
      <c r="F375" s="68"/>
      <c r="G375" s="46"/>
      <c r="H375" s="46"/>
      <c r="I375" s="60"/>
      <c r="J375" s="71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J375" s="9"/>
    </row>
    <row r="376" spans="1:88" ht="19.5" customHeight="1" x14ac:dyDescent="0.2">
      <c r="A376" s="46"/>
      <c r="B376" s="46"/>
      <c r="C376" s="59"/>
      <c r="D376" s="87"/>
      <c r="E376" s="68"/>
      <c r="F376" s="68"/>
      <c r="G376" s="46"/>
      <c r="H376" s="46"/>
      <c r="I376" s="60"/>
      <c r="J376" s="71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J376" s="9"/>
    </row>
    <row r="377" spans="1:88" ht="19.5" customHeight="1" x14ac:dyDescent="0.2">
      <c r="A377" s="46"/>
      <c r="B377" s="46"/>
      <c r="C377" s="59"/>
      <c r="D377" s="87"/>
      <c r="E377" s="68"/>
      <c r="F377" s="68"/>
      <c r="G377" s="46"/>
      <c r="H377" s="46"/>
      <c r="I377" s="60"/>
      <c r="J377" s="71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J377" s="9"/>
    </row>
    <row r="378" spans="1:88" ht="19.5" customHeight="1" x14ac:dyDescent="0.2">
      <c r="A378" s="46"/>
      <c r="B378" s="46"/>
      <c r="C378" s="59"/>
      <c r="D378" s="87"/>
      <c r="E378" s="68"/>
      <c r="F378" s="68"/>
      <c r="G378" s="46"/>
      <c r="H378" s="46"/>
      <c r="I378" s="60"/>
      <c r="J378" s="71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J378" s="9"/>
    </row>
    <row r="379" spans="1:88" ht="19.5" customHeight="1" x14ac:dyDescent="0.2">
      <c r="A379" s="46"/>
      <c r="B379" s="46"/>
      <c r="C379" s="59"/>
      <c r="D379" s="87"/>
      <c r="E379" s="68"/>
      <c r="F379" s="68"/>
      <c r="G379" s="46"/>
      <c r="H379" s="46"/>
      <c r="I379" s="60"/>
      <c r="J379" s="71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J379" s="9"/>
    </row>
    <row r="380" spans="1:88" ht="19.5" customHeight="1" x14ac:dyDescent="0.2">
      <c r="A380" s="46"/>
      <c r="B380" s="46"/>
      <c r="C380" s="59"/>
      <c r="D380" s="87"/>
      <c r="E380" s="68"/>
      <c r="F380" s="68"/>
      <c r="G380" s="46"/>
      <c r="H380" s="46"/>
      <c r="I380" s="60"/>
      <c r="J380" s="71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J380" s="9"/>
    </row>
    <row r="381" spans="1:88" ht="19.5" customHeight="1" x14ac:dyDescent="0.2">
      <c r="A381" s="46"/>
      <c r="B381" s="46"/>
      <c r="C381" s="59"/>
      <c r="D381" s="87"/>
      <c r="E381" s="68"/>
      <c r="F381" s="68"/>
      <c r="G381" s="46"/>
      <c r="H381" s="46"/>
      <c r="I381" s="60"/>
      <c r="J381" s="71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J381" s="9"/>
    </row>
    <row r="382" spans="1:88" ht="19.5" customHeight="1" x14ac:dyDescent="0.2">
      <c r="A382" s="46"/>
      <c r="B382" s="46"/>
      <c r="C382" s="59"/>
      <c r="D382" s="87"/>
      <c r="E382" s="68"/>
      <c r="F382" s="68"/>
      <c r="G382" s="46"/>
      <c r="H382" s="46"/>
      <c r="I382" s="60"/>
      <c r="J382" s="71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J382" s="9"/>
    </row>
    <row r="383" spans="1:88" ht="19.5" customHeight="1" x14ac:dyDescent="0.2">
      <c r="A383" s="46"/>
      <c r="B383" s="46"/>
      <c r="C383" s="59"/>
      <c r="D383" s="87"/>
      <c r="E383" s="68"/>
      <c r="F383" s="68"/>
      <c r="G383" s="46"/>
      <c r="H383" s="46"/>
      <c r="I383" s="60"/>
      <c r="J383" s="71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J383" s="9"/>
    </row>
    <row r="384" spans="1:88" ht="19.5" customHeight="1" x14ac:dyDescent="0.2">
      <c r="A384" s="46"/>
      <c r="B384" s="46"/>
      <c r="C384" s="59"/>
      <c r="D384" s="87"/>
      <c r="E384" s="68"/>
      <c r="F384" s="68"/>
      <c r="G384" s="46"/>
      <c r="H384" s="46"/>
      <c r="I384" s="60"/>
      <c r="J384" s="71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J384" s="9"/>
    </row>
    <row r="385" spans="1:88" ht="19.5" customHeight="1" x14ac:dyDescent="0.2">
      <c r="A385" s="46"/>
      <c r="B385" s="46"/>
      <c r="C385" s="59"/>
      <c r="D385" s="87"/>
      <c r="E385" s="68"/>
      <c r="F385" s="68"/>
      <c r="G385" s="46"/>
      <c r="H385" s="46"/>
      <c r="I385" s="60"/>
      <c r="J385" s="71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J385" s="9"/>
    </row>
    <row r="386" spans="1:88" ht="19.5" customHeight="1" x14ac:dyDescent="0.2">
      <c r="A386" s="46"/>
      <c r="B386" s="46"/>
      <c r="C386" s="59"/>
      <c r="D386" s="87"/>
      <c r="E386" s="68"/>
      <c r="F386" s="68"/>
      <c r="G386" s="46"/>
      <c r="H386" s="46"/>
      <c r="I386" s="60"/>
      <c r="J386" s="71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J386" s="9"/>
    </row>
    <row r="387" spans="1:88" ht="19.5" customHeight="1" x14ac:dyDescent="0.2">
      <c r="A387" s="46"/>
      <c r="B387" s="46"/>
      <c r="C387" s="59"/>
      <c r="D387" s="87"/>
      <c r="E387" s="68"/>
      <c r="F387" s="68"/>
      <c r="G387" s="46"/>
      <c r="H387" s="46"/>
      <c r="I387" s="60"/>
      <c r="J387" s="71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J387" s="9"/>
    </row>
    <row r="388" spans="1:88" ht="19.5" customHeight="1" x14ac:dyDescent="0.2">
      <c r="A388" s="46"/>
      <c r="B388" s="46"/>
      <c r="C388" s="59"/>
      <c r="D388" s="87"/>
      <c r="E388" s="68"/>
      <c r="F388" s="68"/>
      <c r="G388" s="46"/>
      <c r="H388" s="46"/>
      <c r="I388" s="60"/>
      <c r="J388" s="71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J388" s="9"/>
    </row>
    <row r="389" spans="1:88" ht="19.5" customHeight="1" x14ac:dyDescent="0.2">
      <c r="A389" s="46"/>
      <c r="B389" s="46"/>
      <c r="C389" s="59"/>
      <c r="D389" s="87"/>
      <c r="E389" s="68"/>
      <c r="F389" s="68"/>
      <c r="G389" s="46"/>
      <c r="H389" s="46"/>
      <c r="I389" s="60"/>
      <c r="J389" s="71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J389" s="9"/>
    </row>
    <row r="390" spans="1:88" ht="19.5" customHeight="1" x14ac:dyDescent="0.2">
      <c r="A390" s="46"/>
      <c r="B390" s="46"/>
      <c r="C390" s="59"/>
      <c r="D390" s="87"/>
      <c r="E390" s="68"/>
      <c r="F390" s="68"/>
      <c r="G390" s="46"/>
      <c r="H390" s="46"/>
      <c r="I390" s="60"/>
      <c r="J390" s="71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J390" s="9"/>
    </row>
    <row r="391" spans="1:88" ht="19.5" customHeight="1" x14ac:dyDescent="0.2">
      <c r="A391" s="46"/>
      <c r="B391" s="46"/>
      <c r="C391" s="59"/>
      <c r="D391" s="87"/>
      <c r="E391" s="68"/>
      <c r="F391" s="68"/>
      <c r="G391" s="46"/>
      <c r="H391" s="46"/>
      <c r="I391" s="60"/>
      <c r="J391" s="71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J391" s="9"/>
    </row>
    <row r="392" spans="1:88" ht="19.5" customHeight="1" x14ac:dyDescent="0.2">
      <c r="A392" s="46"/>
      <c r="B392" s="46"/>
      <c r="C392" s="59"/>
      <c r="D392" s="87"/>
      <c r="E392" s="68"/>
      <c r="F392" s="68"/>
      <c r="G392" s="46"/>
      <c r="H392" s="46"/>
      <c r="I392" s="60"/>
      <c r="J392" s="71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J392" s="9"/>
    </row>
    <row r="393" spans="1:88" ht="19.5" customHeight="1" x14ac:dyDescent="0.2">
      <c r="A393" s="46"/>
      <c r="B393" s="46"/>
      <c r="C393" s="59"/>
      <c r="D393" s="87"/>
      <c r="E393" s="68"/>
      <c r="F393" s="68"/>
      <c r="G393" s="46"/>
      <c r="H393" s="46"/>
      <c r="I393" s="60"/>
      <c r="J393" s="71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J393" s="9"/>
    </row>
    <row r="394" spans="1:88" ht="19.5" customHeight="1" x14ac:dyDescent="0.2">
      <c r="A394" s="46"/>
      <c r="B394" s="46"/>
      <c r="C394" s="59"/>
      <c r="D394" s="87"/>
      <c r="E394" s="68"/>
      <c r="F394" s="68"/>
      <c r="G394" s="46"/>
      <c r="H394" s="46"/>
      <c r="I394" s="60"/>
      <c r="J394" s="71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J394" s="9"/>
    </row>
    <row r="395" spans="1:88" ht="19.5" customHeight="1" x14ac:dyDescent="0.2">
      <c r="A395" s="46"/>
      <c r="B395" s="46"/>
      <c r="C395" s="59"/>
      <c r="D395" s="87"/>
      <c r="E395" s="68"/>
      <c r="F395" s="68"/>
      <c r="G395" s="46"/>
      <c r="H395" s="46"/>
      <c r="I395" s="60"/>
      <c r="J395" s="71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J395" s="9"/>
    </row>
    <row r="396" spans="1:88" ht="19.5" customHeight="1" x14ac:dyDescent="0.2">
      <c r="A396" s="46"/>
      <c r="B396" s="46"/>
      <c r="C396" s="59"/>
      <c r="D396" s="87"/>
      <c r="E396" s="68"/>
      <c r="F396" s="68"/>
      <c r="G396" s="46"/>
      <c r="H396" s="46"/>
      <c r="I396" s="60"/>
      <c r="J396" s="71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J396" s="9"/>
    </row>
    <row r="397" spans="1:88" ht="19.5" customHeight="1" x14ac:dyDescent="0.2">
      <c r="A397" s="46"/>
      <c r="B397" s="46"/>
      <c r="C397" s="59"/>
      <c r="D397" s="87"/>
      <c r="E397" s="68"/>
      <c r="F397" s="68"/>
      <c r="G397" s="46"/>
      <c r="H397" s="46"/>
      <c r="I397" s="60"/>
      <c r="J397" s="71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J397" s="9"/>
    </row>
    <row r="398" spans="1:88" ht="19.5" customHeight="1" x14ac:dyDescent="0.2">
      <c r="A398" s="46"/>
      <c r="B398" s="46"/>
      <c r="C398" s="59"/>
      <c r="D398" s="87"/>
      <c r="E398" s="68"/>
      <c r="F398" s="68"/>
      <c r="G398" s="46"/>
      <c r="H398" s="46"/>
      <c r="I398" s="60"/>
      <c r="J398" s="71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J398" s="9"/>
    </row>
    <row r="399" spans="1:88" ht="19.5" customHeight="1" x14ac:dyDescent="0.2">
      <c r="A399" s="46"/>
      <c r="B399" s="46"/>
      <c r="C399" s="59"/>
      <c r="D399" s="87"/>
      <c r="E399" s="68"/>
      <c r="F399" s="68"/>
      <c r="G399" s="46"/>
      <c r="H399" s="46"/>
      <c r="I399" s="60"/>
      <c r="J399" s="71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J399" s="9"/>
    </row>
    <row r="400" spans="1:88" ht="19.5" customHeight="1" x14ac:dyDescent="0.2">
      <c r="A400" s="46"/>
      <c r="B400" s="46"/>
      <c r="C400" s="59"/>
      <c r="D400" s="87"/>
      <c r="E400" s="68"/>
      <c r="F400" s="68"/>
      <c r="G400" s="46"/>
      <c r="H400" s="46"/>
      <c r="I400" s="60"/>
      <c r="J400" s="71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J400" s="9"/>
    </row>
    <row r="401" spans="1:88" ht="19.5" customHeight="1" x14ac:dyDescent="0.2">
      <c r="A401" s="46"/>
      <c r="B401" s="46"/>
      <c r="C401" s="59"/>
      <c r="D401" s="87"/>
      <c r="E401" s="68"/>
      <c r="F401" s="68"/>
      <c r="G401" s="46"/>
      <c r="H401" s="46"/>
      <c r="I401" s="60"/>
      <c r="J401" s="71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J401" s="9"/>
    </row>
    <row r="402" spans="1:88" ht="19.5" customHeight="1" x14ac:dyDescent="0.2">
      <c r="A402" s="46"/>
      <c r="B402" s="46"/>
      <c r="C402" s="59"/>
      <c r="D402" s="87"/>
      <c r="E402" s="68"/>
      <c r="F402" s="68"/>
      <c r="G402" s="46"/>
      <c r="H402" s="46"/>
      <c r="I402" s="60"/>
      <c r="J402" s="71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J402" s="9"/>
    </row>
    <row r="403" spans="1:88" ht="19.5" customHeight="1" x14ac:dyDescent="0.2">
      <c r="A403" s="46"/>
      <c r="B403" s="46"/>
      <c r="C403" s="59"/>
      <c r="D403" s="87"/>
      <c r="E403" s="68"/>
      <c r="F403" s="68"/>
      <c r="G403" s="46"/>
      <c r="H403" s="46"/>
      <c r="I403" s="60"/>
      <c r="J403" s="71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J403" s="9"/>
    </row>
    <row r="404" spans="1:88" ht="19.5" customHeight="1" x14ac:dyDescent="0.2">
      <c r="A404" s="46"/>
      <c r="B404" s="46"/>
      <c r="C404" s="59"/>
      <c r="D404" s="87"/>
      <c r="E404" s="68"/>
      <c r="F404" s="68"/>
      <c r="G404" s="46"/>
      <c r="H404" s="46"/>
      <c r="I404" s="60"/>
      <c r="J404" s="71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J404" s="9"/>
    </row>
    <row r="405" spans="1:88" ht="19.5" customHeight="1" x14ac:dyDescent="0.2">
      <c r="A405" s="46"/>
      <c r="B405" s="46"/>
      <c r="C405" s="59"/>
      <c r="D405" s="87"/>
      <c r="E405" s="68"/>
      <c r="F405" s="68"/>
      <c r="G405" s="46"/>
      <c r="H405" s="46"/>
      <c r="I405" s="60"/>
      <c r="J405" s="71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J405" s="9"/>
    </row>
    <row r="406" spans="1:88" ht="19.5" customHeight="1" x14ac:dyDescent="0.2">
      <c r="A406" s="46"/>
      <c r="B406" s="46"/>
      <c r="C406" s="59"/>
      <c r="D406" s="87"/>
      <c r="E406" s="68"/>
      <c r="F406" s="68"/>
      <c r="G406" s="46"/>
      <c r="H406" s="46"/>
      <c r="I406" s="60"/>
      <c r="J406" s="71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J406" s="9"/>
    </row>
    <row r="407" spans="1:88" ht="19.5" customHeight="1" x14ac:dyDescent="0.2">
      <c r="A407" s="46"/>
      <c r="B407" s="46"/>
      <c r="C407" s="59"/>
      <c r="D407" s="87"/>
      <c r="E407" s="68"/>
      <c r="F407" s="68"/>
      <c r="G407" s="46"/>
      <c r="H407" s="46"/>
      <c r="I407" s="60"/>
      <c r="J407" s="71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J407" s="9"/>
    </row>
    <row r="408" spans="1:88" ht="19.5" customHeight="1" x14ac:dyDescent="0.2">
      <c r="A408" s="46"/>
      <c r="B408" s="46"/>
      <c r="C408" s="59"/>
      <c r="D408" s="87"/>
      <c r="E408" s="68"/>
      <c r="F408" s="68"/>
      <c r="G408" s="46"/>
      <c r="H408" s="46"/>
      <c r="I408" s="60"/>
      <c r="J408" s="71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J408" s="9"/>
    </row>
    <row r="409" spans="1:88" ht="19.5" customHeight="1" x14ac:dyDescent="0.2">
      <c r="A409" s="46"/>
      <c r="B409" s="46"/>
      <c r="C409" s="59"/>
      <c r="D409" s="87"/>
      <c r="E409" s="68"/>
      <c r="F409" s="68"/>
      <c r="G409" s="46"/>
      <c r="H409" s="46"/>
      <c r="I409" s="60"/>
      <c r="J409" s="71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J409" s="9"/>
    </row>
    <row r="410" spans="1:88" ht="19.5" customHeight="1" x14ac:dyDescent="0.2">
      <c r="A410" s="46"/>
      <c r="B410" s="46"/>
      <c r="C410" s="59"/>
      <c r="D410" s="87"/>
      <c r="E410" s="68"/>
      <c r="F410" s="68"/>
      <c r="G410" s="46"/>
      <c r="H410" s="46"/>
      <c r="I410" s="60"/>
      <c r="J410" s="71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J410" s="9"/>
    </row>
    <row r="411" spans="1:88" ht="19.5" customHeight="1" x14ac:dyDescent="0.2">
      <c r="A411" s="46"/>
      <c r="B411" s="46"/>
      <c r="C411" s="59"/>
      <c r="D411" s="87"/>
      <c r="E411" s="68"/>
      <c r="F411" s="68"/>
      <c r="G411" s="46"/>
      <c r="H411" s="46"/>
      <c r="I411" s="60"/>
      <c r="J411" s="71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J411" s="9"/>
    </row>
    <row r="412" spans="1:88" ht="19.5" customHeight="1" x14ac:dyDescent="0.2">
      <c r="A412" s="46"/>
      <c r="B412" s="46"/>
      <c r="C412" s="59"/>
      <c r="D412" s="87"/>
      <c r="E412" s="68"/>
      <c r="F412" s="68"/>
      <c r="G412" s="46"/>
      <c r="H412" s="46"/>
      <c r="I412" s="60"/>
      <c r="J412" s="71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J412" s="9"/>
    </row>
    <row r="413" spans="1:88" ht="19.5" customHeight="1" x14ac:dyDescent="0.2">
      <c r="A413" s="46"/>
      <c r="B413" s="46"/>
      <c r="C413" s="59"/>
      <c r="D413" s="87"/>
      <c r="E413" s="68"/>
      <c r="F413" s="68"/>
      <c r="G413" s="46"/>
      <c r="H413" s="46"/>
      <c r="I413" s="60"/>
      <c r="J413" s="71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J413" s="9"/>
    </row>
    <row r="414" spans="1:88" ht="19.5" customHeight="1" x14ac:dyDescent="0.2">
      <c r="A414" s="46"/>
      <c r="B414" s="46"/>
      <c r="C414" s="59"/>
      <c r="D414" s="87"/>
      <c r="E414" s="68"/>
      <c r="F414" s="68"/>
      <c r="G414" s="46"/>
      <c r="H414" s="46"/>
      <c r="I414" s="60"/>
      <c r="J414" s="71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J414" s="9"/>
    </row>
    <row r="415" spans="1:88" ht="19.5" customHeight="1" x14ac:dyDescent="0.2">
      <c r="A415" s="46"/>
      <c r="B415" s="46"/>
      <c r="C415" s="59"/>
      <c r="D415" s="87"/>
      <c r="E415" s="68"/>
      <c r="F415" s="68"/>
      <c r="G415" s="46"/>
      <c r="H415" s="46"/>
      <c r="I415" s="60"/>
      <c r="J415" s="71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J415" s="9"/>
    </row>
    <row r="416" spans="1:88" ht="19.5" customHeight="1" x14ac:dyDescent="0.2">
      <c r="A416" s="46"/>
      <c r="B416" s="46"/>
      <c r="C416" s="59"/>
      <c r="D416" s="87"/>
      <c r="E416" s="68"/>
      <c r="F416" s="68"/>
      <c r="G416" s="46"/>
      <c r="H416" s="46"/>
      <c r="I416" s="60"/>
      <c r="J416" s="71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J416" s="9"/>
    </row>
    <row r="417" spans="1:88" ht="19.5" customHeight="1" x14ac:dyDescent="0.2">
      <c r="A417" s="46"/>
      <c r="B417" s="46"/>
      <c r="C417" s="59"/>
      <c r="D417" s="87"/>
      <c r="E417" s="68"/>
      <c r="F417" s="68"/>
      <c r="G417" s="46"/>
      <c r="H417" s="46"/>
      <c r="I417" s="60"/>
      <c r="J417" s="71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J417" s="9"/>
    </row>
    <row r="418" spans="1:88" ht="19.5" customHeight="1" x14ac:dyDescent="0.2">
      <c r="A418" s="46"/>
      <c r="B418" s="46"/>
      <c r="C418" s="59"/>
      <c r="D418" s="87"/>
      <c r="E418" s="68"/>
      <c r="F418" s="68"/>
      <c r="G418" s="46"/>
      <c r="H418" s="46"/>
      <c r="I418" s="60"/>
      <c r="J418" s="71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J418" s="9"/>
    </row>
    <row r="419" spans="1:88" ht="19.5" customHeight="1" x14ac:dyDescent="0.2">
      <c r="A419" s="46"/>
      <c r="B419" s="46"/>
      <c r="C419" s="59"/>
      <c r="D419" s="87"/>
      <c r="E419" s="68"/>
      <c r="F419" s="68"/>
      <c r="G419" s="46"/>
      <c r="H419" s="46"/>
      <c r="I419" s="60"/>
      <c r="J419" s="71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J419" s="9"/>
    </row>
    <row r="420" spans="1:88" ht="19.5" customHeight="1" x14ac:dyDescent="0.2">
      <c r="A420" s="46"/>
      <c r="B420" s="46"/>
      <c r="C420" s="59"/>
      <c r="D420" s="87"/>
      <c r="E420" s="68"/>
      <c r="F420" s="68"/>
      <c r="G420" s="46"/>
      <c r="H420" s="46"/>
      <c r="I420" s="60"/>
      <c r="J420" s="71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J420" s="9"/>
    </row>
    <row r="421" spans="1:88" ht="19.5" customHeight="1" x14ac:dyDescent="0.2">
      <c r="A421" s="46"/>
      <c r="B421" s="46"/>
      <c r="C421" s="59"/>
      <c r="D421" s="87"/>
      <c r="E421" s="68"/>
      <c r="F421" s="68"/>
      <c r="G421" s="46"/>
      <c r="H421" s="46"/>
      <c r="I421" s="60"/>
      <c r="J421" s="71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J421" s="9"/>
    </row>
    <row r="422" spans="1:88" ht="19.5" customHeight="1" x14ac:dyDescent="0.2">
      <c r="A422" s="46"/>
      <c r="B422" s="46"/>
      <c r="C422" s="59"/>
      <c r="D422" s="87"/>
      <c r="E422" s="68"/>
      <c r="F422" s="68"/>
      <c r="G422" s="46"/>
      <c r="H422" s="46"/>
      <c r="I422" s="60"/>
      <c r="J422" s="71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J422" s="9"/>
    </row>
    <row r="423" spans="1:88" ht="19.5" customHeight="1" x14ac:dyDescent="0.2">
      <c r="A423" s="46"/>
      <c r="B423" s="46"/>
      <c r="C423" s="59"/>
      <c r="D423" s="87"/>
      <c r="E423" s="68"/>
      <c r="F423" s="68"/>
      <c r="G423" s="46"/>
      <c r="H423" s="46"/>
      <c r="I423" s="60"/>
      <c r="J423" s="71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J423" s="9"/>
    </row>
    <row r="424" spans="1:88" ht="19.5" customHeight="1" x14ac:dyDescent="0.2">
      <c r="A424" s="46"/>
      <c r="B424" s="46"/>
      <c r="C424" s="59"/>
      <c r="D424" s="87"/>
      <c r="E424" s="68"/>
      <c r="F424" s="68"/>
      <c r="G424" s="46"/>
      <c r="H424" s="46"/>
      <c r="I424" s="60"/>
      <c r="J424" s="71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J424" s="9"/>
    </row>
    <row r="425" spans="1:88" ht="19.5" customHeight="1" x14ac:dyDescent="0.2">
      <c r="A425" s="46"/>
      <c r="B425" s="46"/>
      <c r="C425" s="59"/>
      <c r="D425" s="87"/>
      <c r="E425" s="68"/>
      <c r="F425" s="68"/>
      <c r="G425" s="46"/>
      <c r="H425" s="46"/>
      <c r="I425" s="60"/>
      <c r="J425" s="71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J425" s="9"/>
    </row>
    <row r="426" spans="1:88" ht="19.5" customHeight="1" x14ac:dyDescent="0.2">
      <c r="A426" s="46"/>
      <c r="B426" s="46"/>
      <c r="C426" s="59"/>
      <c r="D426" s="87"/>
      <c r="E426" s="68"/>
      <c r="F426" s="68"/>
      <c r="G426" s="46"/>
      <c r="H426" s="46"/>
      <c r="I426" s="60"/>
      <c r="J426" s="71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J426" s="9"/>
    </row>
    <row r="427" spans="1:88" ht="19.5" customHeight="1" x14ac:dyDescent="0.2">
      <c r="A427" s="46"/>
      <c r="B427" s="46"/>
      <c r="C427" s="59"/>
      <c r="D427" s="87"/>
      <c r="E427" s="68"/>
      <c r="F427" s="68"/>
      <c r="G427" s="46"/>
      <c r="H427" s="46"/>
      <c r="I427" s="60"/>
      <c r="J427" s="71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J427" s="9"/>
    </row>
    <row r="428" spans="1:88" ht="19.5" customHeight="1" x14ac:dyDescent="0.2">
      <c r="A428" s="46"/>
      <c r="B428" s="46"/>
      <c r="C428" s="59"/>
      <c r="D428" s="87"/>
      <c r="E428" s="68"/>
      <c r="F428" s="68"/>
      <c r="G428" s="46"/>
      <c r="H428" s="46"/>
      <c r="I428" s="60"/>
      <c r="J428" s="71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J428" s="9"/>
    </row>
    <row r="429" spans="1:88" ht="19.5" customHeight="1" x14ac:dyDescent="0.2">
      <c r="A429" s="46"/>
      <c r="B429" s="46"/>
      <c r="C429" s="59"/>
      <c r="D429" s="87"/>
      <c r="E429" s="68"/>
      <c r="F429" s="68"/>
      <c r="G429" s="46"/>
      <c r="H429" s="46"/>
      <c r="I429" s="60"/>
      <c r="J429" s="71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J429" s="9"/>
    </row>
    <row r="430" spans="1:88" ht="19.5" customHeight="1" x14ac:dyDescent="0.2">
      <c r="A430" s="46"/>
      <c r="B430" s="46"/>
      <c r="C430" s="59"/>
      <c r="D430" s="87"/>
      <c r="E430" s="68"/>
      <c r="F430" s="68"/>
      <c r="G430" s="46"/>
      <c r="H430" s="46"/>
      <c r="I430" s="60"/>
      <c r="J430" s="71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J430" s="9"/>
    </row>
    <row r="431" spans="1:88" ht="19.5" customHeight="1" x14ac:dyDescent="0.2">
      <c r="A431" s="46"/>
      <c r="B431" s="46"/>
      <c r="C431" s="59"/>
      <c r="D431" s="87"/>
      <c r="E431" s="68"/>
      <c r="F431" s="68"/>
      <c r="G431" s="46"/>
      <c r="H431" s="46"/>
      <c r="I431" s="60"/>
      <c r="J431" s="71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J431" s="9"/>
    </row>
    <row r="432" spans="1:88" ht="19.5" customHeight="1" x14ac:dyDescent="0.2">
      <c r="A432" s="46"/>
      <c r="B432" s="46"/>
      <c r="C432" s="59"/>
      <c r="D432" s="87"/>
      <c r="E432" s="68"/>
      <c r="F432" s="68"/>
      <c r="G432" s="46"/>
      <c r="H432" s="46"/>
      <c r="I432" s="60"/>
      <c r="J432" s="71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J432" s="9"/>
    </row>
    <row r="433" spans="1:88" ht="19.5" customHeight="1" x14ac:dyDescent="0.2">
      <c r="A433" s="46"/>
      <c r="B433" s="46"/>
      <c r="C433" s="59"/>
      <c r="D433" s="87"/>
      <c r="E433" s="68"/>
      <c r="F433" s="68"/>
      <c r="G433" s="46"/>
      <c r="H433" s="46"/>
      <c r="I433" s="60"/>
      <c r="J433" s="71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J433" s="9"/>
    </row>
    <row r="434" spans="1:88" ht="19.5" customHeight="1" x14ac:dyDescent="0.2">
      <c r="A434" s="46"/>
      <c r="B434" s="46"/>
      <c r="C434" s="59"/>
      <c r="D434" s="87"/>
      <c r="E434" s="68"/>
      <c r="F434" s="68"/>
      <c r="G434" s="46"/>
      <c r="H434" s="46"/>
      <c r="I434" s="60"/>
      <c r="J434" s="71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J434" s="9"/>
    </row>
    <row r="435" spans="1:88" ht="19.5" customHeight="1" x14ac:dyDescent="0.2">
      <c r="A435" s="46"/>
      <c r="B435" s="46"/>
      <c r="C435" s="59"/>
      <c r="D435" s="87"/>
      <c r="E435" s="68"/>
      <c r="F435" s="68"/>
      <c r="G435" s="46"/>
      <c r="H435" s="46"/>
      <c r="I435" s="60"/>
      <c r="J435" s="71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J435" s="9"/>
    </row>
    <row r="436" spans="1:88" ht="19.5" customHeight="1" x14ac:dyDescent="0.2">
      <c r="A436" s="46"/>
      <c r="B436" s="46"/>
      <c r="C436" s="59"/>
      <c r="D436" s="87"/>
      <c r="E436" s="68"/>
      <c r="F436" s="68"/>
      <c r="G436" s="46"/>
      <c r="H436" s="46"/>
      <c r="I436" s="60"/>
      <c r="J436" s="71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J436" s="9"/>
    </row>
    <row r="437" spans="1:88" ht="19.5" customHeight="1" x14ac:dyDescent="0.2">
      <c r="A437" s="46"/>
      <c r="B437" s="46"/>
      <c r="C437" s="59"/>
      <c r="D437" s="87"/>
      <c r="E437" s="68"/>
      <c r="F437" s="68"/>
      <c r="G437" s="46"/>
      <c r="H437" s="46"/>
      <c r="I437" s="60"/>
      <c r="J437" s="71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J437" s="9"/>
    </row>
    <row r="438" spans="1:88" ht="19.5" customHeight="1" x14ac:dyDescent="0.2">
      <c r="A438" s="46"/>
      <c r="B438" s="46"/>
      <c r="C438" s="59"/>
      <c r="D438" s="87"/>
      <c r="E438" s="68"/>
      <c r="F438" s="68"/>
      <c r="G438" s="46"/>
      <c r="H438" s="46"/>
      <c r="I438" s="60"/>
      <c r="J438" s="71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J438" s="9"/>
    </row>
    <row r="439" spans="1:88" ht="19.5" customHeight="1" x14ac:dyDescent="0.2">
      <c r="A439" s="46"/>
      <c r="B439" s="46"/>
      <c r="C439" s="59"/>
      <c r="D439" s="87"/>
      <c r="E439" s="68"/>
      <c r="F439" s="68"/>
      <c r="G439" s="46"/>
      <c r="H439" s="46"/>
      <c r="I439" s="60"/>
      <c r="J439" s="71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  <c r="CJ439" s="9"/>
    </row>
    <row r="440" spans="1:88" ht="19.5" customHeight="1" x14ac:dyDescent="0.2">
      <c r="A440" s="46"/>
      <c r="B440" s="46"/>
      <c r="C440" s="59"/>
      <c r="D440" s="87"/>
      <c r="E440" s="68"/>
      <c r="F440" s="68"/>
      <c r="G440" s="46"/>
      <c r="H440" s="46"/>
      <c r="I440" s="60"/>
      <c r="J440" s="71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  <c r="CJ440" s="9"/>
    </row>
    <row r="441" spans="1:88" ht="19.5" customHeight="1" x14ac:dyDescent="0.2">
      <c r="A441" s="46"/>
      <c r="B441" s="46"/>
      <c r="C441" s="59"/>
      <c r="D441" s="87"/>
      <c r="E441" s="68"/>
      <c r="F441" s="68"/>
      <c r="G441" s="46"/>
      <c r="H441" s="46"/>
      <c r="I441" s="60"/>
      <c r="J441" s="71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J441" s="9"/>
    </row>
    <row r="442" spans="1:88" ht="19.5" customHeight="1" x14ac:dyDescent="0.2">
      <c r="A442" s="46"/>
      <c r="B442" s="46"/>
      <c r="C442" s="59"/>
      <c r="D442" s="87"/>
      <c r="E442" s="68"/>
      <c r="F442" s="68"/>
      <c r="G442" s="46"/>
      <c r="H442" s="46"/>
      <c r="I442" s="60"/>
      <c r="J442" s="71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J442" s="9"/>
    </row>
    <row r="443" spans="1:88" ht="19.5" customHeight="1" x14ac:dyDescent="0.2">
      <c r="A443" s="46"/>
      <c r="B443" s="46"/>
      <c r="C443" s="59"/>
      <c r="D443" s="87"/>
      <c r="E443" s="68"/>
      <c r="F443" s="68"/>
      <c r="G443" s="46"/>
      <c r="H443" s="46"/>
      <c r="I443" s="60"/>
      <c r="J443" s="71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J443" s="9"/>
    </row>
    <row r="444" spans="1:88" ht="19.5" customHeight="1" x14ac:dyDescent="0.2">
      <c r="A444" s="46"/>
      <c r="B444" s="46"/>
      <c r="C444" s="59"/>
      <c r="D444" s="87"/>
      <c r="E444" s="68"/>
      <c r="F444" s="68"/>
      <c r="G444" s="46"/>
      <c r="H444" s="46"/>
      <c r="I444" s="60"/>
      <c r="J444" s="71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J444" s="9"/>
    </row>
    <row r="445" spans="1:88" ht="19.5" customHeight="1" x14ac:dyDescent="0.2">
      <c r="A445" s="46"/>
      <c r="B445" s="46"/>
      <c r="C445" s="59"/>
      <c r="D445" s="87"/>
      <c r="E445" s="68"/>
      <c r="F445" s="68"/>
      <c r="G445" s="46"/>
      <c r="H445" s="46"/>
      <c r="I445" s="60"/>
      <c r="J445" s="71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J445" s="9"/>
    </row>
    <row r="446" spans="1:88" ht="19.5" customHeight="1" x14ac:dyDescent="0.2">
      <c r="A446" s="46"/>
      <c r="B446" s="46"/>
      <c r="C446" s="59"/>
      <c r="D446" s="87"/>
      <c r="E446" s="68"/>
      <c r="F446" s="68"/>
      <c r="G446" s="46"/>
      <c r="H446" s="46"/>
      <c r="I446" s="60"/>
      <c r="J446" s="71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J446" s="9"/>
    </row>
    <row r="447" spans="1:88" ht="19.5" customHeight="1" x14ac:dyDescent="0.2">
      <c r="A447" s="46"/>
      <c r="B447" s="46"/>
      <c r="C447" s="59"/>
      <c r="D447" s="87"/>
      <c r="E447" s="68"/>
      <c r="F447" s="68"/>
      <c r="G447" s="46"/>
      <c r="H447" s="46"/>
      <c r="I447" s="60"/>
      <c r="J447" s="71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J447" s="9"/>
    </row>
    <row r="448" spans="1:88" ht="19.5" customHeight="1" x14ac:dyDescent="0.2">
      <c r="A448" s="46"/>
      <c r="B448" s="46"/>
      <c r="C448" s="59"/>
      <c r="D448" s="87"/>
      <c r="E448" s="68"/>
      <c r="F448" s="68"/>
      <c r="G448" s="46"/>
      <c r="H448" s="46"/>
      <c r="I448" s="60"/>
      <c r="J448" s="71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J448" s="9"/>
    </row>
    <row r="449" spans="1:88" ht="19.5" customHeight="1" x14ac:dyDescent="0.2">
      <c r="A449" s="46"/>
      <c r="B449" s="46"/>
      <c r="C449" s="59"/>
      <c r="D449" s="87"/>
      <c r="E449" s="68"/>
      <c r="F449" s="68"/>
      <c r="G449" s="46"/>
      <c r="H449" s="46"/>
      <c r="I449" s="60"/>
      <c r="J449" s="71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J449" s="9"/>
    </row>
    <row r="450" spans="1:88" ht="19.5" customHeight="1" x14ac:dyDescent="0.2">
      <c r="A450" s="46"/>
      <c r="B450" s="46"/>
      <c r="C450" s="59"/>
      <c r="D450" s="87"/>
      <c r="E450" s="68"/>
      <c r="F450" s="68"/>
      <c r="G450" s="46"/>
      <c r="H450" s="46"/>
      <c r="I450" s="60"/>
      <c r="J450" s="71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J450" s="9"/>
    </row>
    <row r="451" spans="1:88" ht="19.5" customHeight="1" x14ac:dyDescent="0.2">
      <c r="A451" s="46"/>
      <c r="B451" s="46"/>
      <c r="C451" s="59"/>
      <c r="D451" s="87"/>
      <c r="E451" s="68"/>
      <c r="F451" s="68"/>
      <c r="G451" s="46"/>
      <c r="H451" s="46"/>
      <c r="I451" s="60"/>
      <c r="J451" s="71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J451" s="9"/>
    </row>
    <row r="452" spans="1:88" ht="19.5" customHeight="1" x14ac:dyDescent="0.2">
      <c r="A452" s="46"/>
      <c r="B452" s="46"/>
      <c r="C452" s="59"/>
      <c r="D452" s="87"/>
      <c r="E452" s="68"/>
      <c r="F452" s="68"/>
      <c r="G452" s="46"/>
      <c r="H452" s="46"/>
      <c r="I452" s="60"/>
      <c r="J452" s="71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  <c r="CH452" s="9"/>
      <c r="CJ452" s="9"/>
    </row>
    <row r="453" spans="1:88" ht="19.5" customHeight="1" x14ac:dyDescent="0.2">
      <c r="A453" s="46"/>
      <c r="B453" s="46"/>
      <c r="C453" s="59"/>
      <c r="D453" s="87"/>
      <c r="E453" s="68"/>
      <c r="F453" s="68"/>
      <c r="G453" s="46"/>
      <c r="H453" s="46"/>
      <c r="I453" s="60"/>
      <c r="J453" s="71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  <c r="CH453" s="9"/>
      <c r="CJ453" s="9"/>
    </row>
    <row r="454" spans="1:88" ht="19.5" customHeight="1" x14ac:dyDescent="0.2">
      <c r="A454" s="46"/>
      <c r="B454" s="46"/>
      <c r="C454" s="59"/>
      <c r="D454" s="87"/>
      <c r="E454" s="68"/>
      <c r="F454" s="68"/>
      <c r="G454" s="46"/>
      <c r="H454" s="46"/>
      <c r="I454" s="60"/>
      <c r="J454" s="71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  <c r="CH454" s="9"/>
      <c r="CJ454" s="9"/>
    </row>
    <row r="455" spans="1:88" ht="19.5" customHeight="1" x14ac:dyDescent="0.2">
      <c r="A455" s="46"/>
      <c r="B455" s="46"/>
      <c r="C455" s="59"/>
      <c r="D455" s="87"/>
      <c r="E455" s="68"/>
      <c r="F455" s="68"/>
      <c r="G455" s="46"/>
      <c r="H455" s="46"/>
      <c r="I455" s="60"/>
      <c r="J455" s="71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  <c r="CH455" s="9"/>
      <c r="CJ455" s="9"/>
    </row>
    <row r="456" spans="1:88" ht="19.5" customHeight="1" x14ac:dyDescent="0.2">
      <c r="A456" s="46"/>
      <c r="B456" s="46"/>
      <c r="C456" s="59"/>
      <c r="D456" s="87"/>
      <c r="E456" s="68"/>
      <c r="F456" s="68"/>
      <c r="G456" s="46"/>
      <c r="H456" s="46"/>
      <c r="I456" s="60"/>
      <c r="J456" s="71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  <c r="CH456" s="9"/>
      <c r="CJ456" s="9"/>
    </row>
    <row r="457" spans="1:88" ht="19.5" customHeight="1" x14ac:dyDescent="0.2">
      <c r="A457" s="46"/>
      <c r="B457" s="46"/>
      <c r="C457" s="59"/>
      <c r="D457" s="87"/>
      <c r="E457" s="68"/>
      <c r="F457" s="68"/>
      <c r="G457" s="46"/>
      <c r="H457" s="46"/>
      <c r="I457" s="60"/>
      <c r="J457" s="71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  <c r="CH457" s="9"/>
      <c r="CJ457" s="9"/>
    </row>
    <row r="458" spans="1:88" ht="19.5" customHeight="1" x14ac:dyDescent="0.2">
      <c r="A458" s="46"/>
      <c r="B458" s="46"/>
      <c r="C458" s="59"/>
      <c r="D458" s="87"/>
      <c r="E458" s="68"/>
      <c r="F458" s="68"/>
      <c r="G458" s="46"/>
      <c r="H458" s="46"/>
      <c r="I458" s="60"/>
      <c r="J458" s="71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  <c r="CH458" s="9"/>
      <c r="CJ458" s="9"/>
    </row>
    <row r="459" spans="1:88" ht="19.5" customHeight="1" x14ac:dyDescent="0.2">
      <c r="A459" s="46"/>
      <c r="B459" s="46"/>
      <c r="C459" s="59"/>
      <c r="D459" s="87"/>
      <c r="E459" s="68"/>
      <c r="F459" s="68"/>
      <c r="G459" s="46"/>
      <c r="H459" s="46"/>
      <c r="I459" s="60"/>
      <c r="J459" s="71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  <c r="CF459" s="9"/>
      <c r="CG459" s="9"/>
      <c r="CH459" s="9"/>
      <c r="CJ459" s="9"/>
    </row>
    <row r="460" spans="1:88" ht="19.5" customHeight="1" x14ac:dyDescent="0.2">
      <c r="A460" s="46"/>
      <c r="B460" s="46"/>
      <c r="C460" s="59"/>
      <c r="D460" s="87"/>
      <c r="E460" s="68"/>
      <c r="F460" s="68"/>
      <c r="G460" s="46"/>
      <c r="H460" s="46"/>
      <c r="I460" s="60"/>
      <c r="J460" s="71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  <c r="CH460" s="9"/>
      <c r="CJ460" s="9"/>
    </row>
    <row r="461" spans="1:88" ht="19.5" customHeight="1" x14ac:dyDescent="0.2">
      <c r="A461" s="46"/>
      <c r="B461" s="46"/>
      <c r="C461" s="59"/>
      <c r="D461" s="87"/>
      <c r="E461" s="68"/>
      <c r="F461" s="68"/>
      <c r="G461" s="46"/>
      <c r="H461" s="46"/>
      <c r="I461" s="60"/>
      <c r="J461" s="71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  <c r="CJ461" s="9"/>
    </row>
    <row r="462" spans="1:88" ht="19.5" customHeight="1" x14ac:dyDescent="0.2">
      <c r="A462" s="46"/>
      <c r="B462" s="46"/>
      <c r="C462" s="59"/>
      <c r="D462" s="87"/>
      <c r="E462" s="68"/>
      <c r="F462" s="68"/>
      <c r="G462" s="46"/>
      <c r="H462" s="46"/>
      <c r="I462" s="60"/>
      <c r="J462" s="71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  <c r="CH462" s="9"/>
      <c r="CJ462" s="9"/>
    </row>
    <row r="463" spans="1:88" ht="19.5" customHeight="1" x14ac:dyDescent="0.2">
      <c r="A463" s="46"/>
      <c r="B463" s="46"/>
      <c r="C463" s="59"/>
      <c r="D463" s="87"/>
      <c r="E463" s="68"/>
      <c r="F463" s="68"/>
      <c r="G463" s="46"/>
      <c r="H463" s="46"/>
      <c r="I463" s="60"/>
      <c r="J463" s="71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  <c r="CJ463" s="9"/>
    </row>
    <row r="464" spans="1:88" ht="19.5" customHeight="1" x14ac:dyDescent="0.2">
      <c r="A464" s="46"/>
      <c r="B464" s="46"/>
      <c r="C464" s="59"/>
      <c r="D464" s="87"/>
      <c r="E464" s="68"/>
      <c r="F464" s="68"/>
      <c r="G464" s="46"/>
      <c r="H464" s="46"/>
      <c r="I464" s="60"/>
      <c r="J464" s="71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  <c r="CJ464" s="9"/>
    </row>
    <row r="465" spans="1:88" ht="19.5" customHeight="1" x14ac:dyDescent="0.2">
      <c r="A465" s="46"/>
      <c r="B465" s="46"/>
      <c r="C465" s="59"/>
      <c r="D465" s="87"/>
      <c r="E465" s="68"/>
      <c r="F465" s="68"/>
      <c r="G465" s="46"/>
      <c r="H465" s="46"/>
      <c r="I465" s="60"/>
      <c r="J465" s="71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J465" s="9"/>
    </row>
    <row r="466" spans="1:88" ht="19.5" customHeight="1" x14ac:dyDescent="0.2">
      <c r="A466" s="46"/>
      <c r="B466" s="46"/>
      <c r="C466" s="59"/>
      <c r="D466" s="87"/>
      <c r="E466" s="68"/>
      <c r="F466" s="68"/>
      <c r="G466" s="46"/>
      <c r="H466" s="46"/>
      <c r="I466" s="60"/>
      <c r="J466" s="71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J466" s="9"/>
    </row>
    <row r="467" spans="1:88" ht="19.5" customHeight="1" x14ac:dyDescent="0.2">
      <c r="A467" s="46"/>
      <c r="B467" s="46"/>
      <c r="C467" s="59"/>
      <c r="D467" s="87"/>
      <c r="E467" s="68"/>
      <c r="F467" s="68"/>
      <c r="G467" s="46"/>
      <c r="H467" s="46"/>
      <c r="I467" s="60"/>
      <c r="J467" s="71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J467" s="9"/>
    </row>
    <row r="468" spans="1:88" ht="19.5" customHeight="1" x14ac:dyDescent="0.2">
      <c r="A468" s="46"/>
      <c r="B468" s="46"/>
      <c r="C468" s="59"/>
      <c r="D468" s="87"/>
      <c r="E468" s="68"/>
      <c r="F468" s="68"/>
      <c r="G468" s="46"/>
      <c r="H468" s="46"/>
      <c r="I468" s="60"/>
      <c r="J468" s="71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J468" s="9"/>
    </row>
    <row r="469" spans="1:88" ht="19.5" customHeight="1" x14ac:dyDescent="0.2">
      <c r="A469" s="46"/>
      <c r="B469" s="46"/>
      <c r="C469" s="59"/>
      <c r="D469" s="87"/>
      <c r="E469" s="68"/>
      <c r="F469" s="68"/>
      <c r="G469" s="46"/>
      <c r="H469" s="46"/>
      <c r="I469" s="60"/>
      <c r="J469" s="71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  <c r="CJ469" s="9"/>
    </row>
    <row r="470" spans="1:88" ht="19.5" customHeight="1" x14ac:dyDescent="0.2">
      <c r="A470" s="46"/>
      <c r="B470" s="46"/>
      <c r="C470" s="59"/>
      <c r="D470" s="87"/>
      <c r="E470" s="68"/>
      <c r="F470" s="68"/>
      <c r="G470" s="46"/>
      <c r="H470" s="46"/>
      <c r="I470" s="60"/>
      <c r="J470" s="71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J470" s="9"/>
    </row>
    <row r="471" spans="1:88" ht="19.5" customHeight="1" x14ac:dyDescent="0.2">
      <c r="A471" s="46"/>
      <c r="B471" s="46"/>
      <c r="C471" s="59"/>
      <c r="D471" s="87"/>
      <c r="E471" s="68"/>
      <c r="F471" s="68"/>
      <c r="G471" s="46"/>
      <c r="H471" s="46"/>
      <c r="I471" s="60"/>
      <c r="J471" s="71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  <c r="CH471" s="9"/>
      <c r="CJ471" s="9"/>
    </row>
    <row r="472" spans="1:88" ht="19.5" customHeight="1" x14ac:dyDescent="0.2">
      <c r="A472" s="46"/>
      <c r="B472" s="46"/>
      <c r="C472" s="59"/>
      <c r="D472" s="87"/>
      <c r="E472" s="68"/>
      <c r="F472" s="68"/>
      <c r="G472" s="46"/>
      <c r="H472" s="46"/>
      <c r="I472" s="60"/>
      <c r="J472" s="71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  <c r="CH472" s="9"/>
      <c r="CJ472" s="9"/>
    </row>
    <row r="473" spans="1:88" ht="19.5" customHeight="1" x14ac:dyDescent="0.2">
      <c r="A473" s="46"/>
      <c r="B473" s="46"/>
      <c r="C473" s="59"/>
      <c r="D473" s="87"/>
      <c r="E473" s="68"/>
      <c r="F473" s="68"/>
      <c r="G473" s="46"/>
      <c r="H473" s="46"/>
      <c r="I473" s="60"/>
      <c r="J473" s="71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  <c r="CH473" s="9"/>
      <c r="CJ473" s="9"/>
    </row>
    <row r="474" spans="1:88" ht="19.5" customHeight="1" x14ac:dyDescent="0.2">
      <c r="A474" s="46"/>
      <c r="B474" s="46"/>
      <c r="C474" s="59"/>
      <c r="D474" s="87"/>
      <c r="E474" s="68"/>
      <c r="F474" s="68"/>
      <c r="G474" s="46"/>
      <c r="H474" s="46"/>
      <c r="I474" s="60"/>
      <c r="J474" s="71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  <c r="CH474" s="9"/>
      <c r="CJ474" s="9"/>
    </row>
    <row r="475" spans="1:88" ht="19.5" customHeight="1" x14ac:dyDescent="0.2">
      <c r="A475" s="46"/>
      <c r="B475" s="46"/>
      <c r="C475" s="59"/>
      <c r="D475" s="87"/>
      <c r="E475" s="68"/>
      <c r="F475" s="68"/>
      <c r="G475" s="46"/>
      <c r="H475" s="46"/>
      <c r="I475" s="60"/>
      <c r="J475" s="71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  <c r="CH475" s="9"/>
      <c r="CJ475" s="9"/>
    </row>
    <row r="476" spans="1:88" ht="19.5" customHeight="1" x14ac:dyDescent="0.2">
      <c r="A476" s="46"/>
      <c r="B476" s="46"/>
      <c r="C476" s="59"/>
      <c r="D476" s="87"/>
      <c r="E476" s="68"/>
      <c r="F476" s="68"/>
      <c r="G476" s="46"/>
      <c r="H476" s="46"/>
      <c r="I476" s="60"/>
      <c r="J476" s="71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  <c r="CH476" s="9"/>
      <c r="CJ476" s="9"/>
    </row>
    <row r="477" spans="1:88" ht="19.5" customHeight="1" x14ac:dyDescent="0.2">
      <c r="A477" s="46"/>
      <c r="B477" s="46"/>
      <c r="C477" s="59"/>
      <c r="D477" s="87"/>
      <c r="E477" s="68"/>
      <c r="F477" s="68"/>
      <c r="G477" s="46"/>
      <c r="H477" s="46"/>
      <c r="I477" s="60"/>
      <c r="J477" s="71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  <c r="CH477" s="9"/>
      <c r="CJ477" s="9"/>
    </row>
    <row r="478" spans="1:88" ht="19.5" customHeight="1" x14ac:dyDescent="0.2">
      <c r="A478" s="46"/>
      <c r="B478" s="46"/>
      <c r="C478" s="59"/>
      <c r="D478" s="87"/>
      <c r="E478" s="68"/>
      <c r="F478" s="68"/>
      <c r="G478" s="46"/>
      <c r="H478" s="46"/>
      <c r="I478" s="60"/>
      <c r="J478" s="71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  <c r="CH478" s="9"/>
      <c r="CJ478" s="9"/>
    </row>
    <row r="479" spans="1:88" ht="19.5" customHeight="1" x14ac:dyDescent="0.2">
      <c r="A479" s="46"/>
      <c r="B479" s="46"/>
      <c r="C479" s="59"/>
      <c r="D479" s="87"/>
      <c r="E479" s="68"/>
      <c r="F479" s="68"/>
      <c r="G479" s="46"/>
      <c r="H479" s="46"/>
      <c r="I479" s="60"/>
      <c r="J479" s="71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  <c r="CH479" s="9"/>
      <c r="CJ479" s="9"/>
    </row>
    <row r="480" spans="1:88" ht="19.5" customHeight="1" x14ac:dyDescent="0.2">
      <c r="A480" s="46"/>
      <c r="B480" s="46"/>
      <c r="C480" s="59"/>
      <c r="D480" s="87"/>
      <c r="E480" s="68"/>
      <c r="F480" s="68"/>
      <c r="G480" s="46"/>
      <c r="H480" s="46"/>
      <c r="I480" s="60"/>
      <c r="J480" s="71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  <c r="CH480" s="9"/>
      <c r="CJ480" s="9"/>
    </row>
    <row r="481" spans="1:88" ht="19.5" customHeight="1" x14ac:dyDescent="0.2">
      <c r="A481" s="46"/>
      <c r="B481" s="46"/>
      <c r="C481" s="59"/>
      <c r="D481" s="87"/>
      <c r="E481" s="68"/>
      <c r="F481" s="68"/>
      <c r="G481" s="46"/>
      <c r="H481" s="46"/>
      <c r="I481" s="60"/>
      <c r="J481" s="71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  <c r="CH481" s="9"/>
      <c r="CJ481" s="9"/>
    </row>
    <row r="482" spans="1:88" ht="19.5" customHeight="1" x14ac:dyDescent="0.2">
      <c r="A482" s="46"/>
      <c r="B482" s="46"/>
      <c r="C482" s="59"/>
      <c r="D482" s="87"/>
      <c r="E482" s="68"/>
      <c r="F482" s="68"/>
      <c r="G482" s="46"/>
      <c r="H482" s="46"/>
      <c r="I482" s="60"/>
      <c r="J482" s="71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  <c r="BN482" s="9"/>
      <c r="BO482" s="9"/>
      <c r="BP482" s="9"/>
      <c r="BQ482" s="9"/>
      <c r="BR482" s="9"/>
      <c r="BS482" s="9"/>
      <c r="BT482" s="9"/>
      <c r="BU482" s="9"/>
      <c r="BV482" s="9"/>
      <c r="BW482" s="9"/>
      <c r="BX482" s="9"/>
      <c r="BY482" s="9"/>
      <c r="BZ482" s="9"/>
      <c r="CA482" s="9"/>
      <c r="CB482" s="9"/>
      <c r="CC482" s="9"/>
      <c r="CD482" s="9"/>
      <c r="CE482" s="9"/>
      <c r="CF482" s="9"/>
      <c r="CG482" s="9"/>
      <c r="CH482" s="9"/>
      <c r="CJ482" s="9"/>
    </row>
    <row r="483" spans="1:88" ht="19.5" customHeight="1" x14ac:dyDescent="0.2">
      <c r="A483" s="46"/>
      <c r="B483" s="46"/>
      <c r="C483" s="59"/>
      <c r="D483" s="87"/>
      <c r="E483" s="68"/>
      <c r="F483" s="68"/>
      <c r="G483" s="46"/>
      <c r="H483" s="46"/>
      <c r="I483" s="60"/>
      <c r="J483" s="71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  <c r="CH483" s="9"/>
      <c r="CJ483" s="9"/>
    </row>
    <row r="484" spans="1:88" ht="19.5" customHeight="1" x14ac:dyDescent="0.2">
      <c r="A484" s="46"/>
      <c r="B484" s="46"/>
      <c r="C484" s="59"/>
      <c r="D484" s="87"/>
      <c r="E484" s="68"/>
      <c r="F484" s="68"/>
      <c r="G484" s="46"/>
      <c r="H484" s="46"/>
      <c r="I484" s="60"/>
      <c r="J484" s="71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  <c r="CH484" s="9"/>
      <c r="CJ484" s="9"/>
    </row>
    <row r="485" spans="1:88" ht="19.5" customHeight="1" x14ac:dyDescent="0.2">
      <c r="A485" s="46"/>
      <c r="B485" s="46"/>
      <c r="C485" s="59"/>
      <c r="D485" s="87"/>
      <c r="E485" s="68"/>
      <c r="F485" s="68"/>
      <c r="G485" s="46"/>
      <c r="H485" s="46"/>
      <c r="I485" s="60"/>
      <c r="J485" s="71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  <c r="CH485" s="9"/>
      <c r="CJ485" s="9"/>
    </row>
    <row r="486" spans="1:88" ht="19.5" customHeight="1" x14ac:dyDescent="0.2">
      <c r="A486" s="46"/>
      <c r="B486" s="46"/>
      <c r="C486" s="59"/>
      <c r="D486" s="87"/>
      <c r="E486" s="68"/>
      <c r="F486" s="68"/>
      <c r="G486" s="46"/>
      <c r="H486" s="46"/>
      <c r="I486" s="60"/>
      <c r="J486" s="71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  <c r="CH486" s="9"/>
      <c r="CJ486" s="9"/>
    </row>
    <row r="487" spans="1:88" ht="19.5" customHeight="1" x14ac:dyDescent="0.2">
      <c r="A487" s="46"/>
      <c r="B487" s="46"/>
      <c r="C487" s="59"/>
      <c r="D487" s="87"/>
      <c r="E487" s="68"/>
      <c r="F487" s="68"/>
      <c r="G487" s="46"/>
      <c r="H487" s="46"/>
      <c r="I487" s="60"/>
      <c r="J487" s="71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  <c r="CH487" s="9"/>
      <c r="CJ487" s="9"/>
    </row>
    <row r="488" spans="1:88" ht="19.5" customHeight="1" x14ac:dyDescent="0.2">
      <c r="A488" s="46"/>
      <c r="B488" s="46"/>
      <c r="C488" s="59"/>
      <c r="D488" s="87"/>
      <c r="E488" s="68"/>
      <c r="F488" s="68"/>
      <c r="G488" s="46"/>
      <c r="H488" s="46"/>
      <c r="I488" s="60"/>
      <c r="J488" s="71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  <c r="CH488" s="9"/>
      <c r="CJ488" s="9"/>
    </row>
    <row r="489" spans="1:88" ht="19.5" customHeight="1" x14ac:dyDescent="0.2">
      <c r="A489" s="46"/>
      <c r="B489" s="46"/>
      <c r="C489" s="59"/>
      <c r="D489" s="87"/>
      <c r="E489" s="68"/>
      <c r="F489" s="68"/>
      <c r="G489" s="46"/>
      <c r="H489" s="46"/>
      <c r="I489" s="60"/>
      <c r="J489" s="71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  <c r="CH489" s="9"/>
      <c r="CJ489" s="9"/>
    </row>
    <row r="490" spans="1:88" ht="19.5" customHeight="1" x14ac:dyDescent="0.2">
      <c r="A490" s="46"/>
      <c r="B490" s="46"/>
      <c r="C490" s="59"/>
      <c r="D490" s="87"/>
      <c r="E490" s="68"/>
      <c r="F490" s="68"/>
      <c r="G490" s="46"/>
      <c r="H490" s="46"/>
      <c r="I490" s="60"/>
      <c r="J490" s="71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  <c r="CH490" s="9"/>
      <c r="CJ490" s="9"/>
    </row>
    <row r="491" spans="1:88" ht="19.5" customHeight="1" x14ac:dyDescent="0.2">
      <c r="A491" s="46"/>
      <c r="B491" s="46"/>
      <c r="C491" s="59"/>
      <c r="D491" s="87"/>
      <c r="E491" s="68"/>
      <c r="F491" s="68"/>
      <c r="G491" s="46"/>
      <c r="H491" s="46"/>
      <c r="I491" s="60"/>
      <c r="J491" s="71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  <c r="CH491" s="9"/>
      <c r="CJ491" s="9"/>
    </row>
    <row r="492" spans="1:88" ht="19.5" customHeight="1" x14ac:dyDescent="0.2">
      <c r="A492" s="46"/>
      <c r="B492" s="46"/>
      <c r="C492" s="59"/>
      <c r="D492" s="87"/>
      <c r="E492" s="68"/>
      <c r="F492" s="68"/>
      <c r="G492" s="46"/>
      <c r="H492" s="46"/>
      <c r="I492" s="60"/>
      <c r="J492" s="71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  <c r="CH492" s="9"/>
      <c r="CJ492" s="9"/>
    </row>
    <row r="493" spans="1:88" ht="19.5" customHeight="1" x14ac:dyDescent="0.2">
      <c r="A493" s="46"/>
      <c r="B493" s="46"/>
      <c r="C493" s="59"/>
      <c r="D493" s="87"/>
      <c r="E493" s="68"/>
      <c r="F493" s="68"/>
      <c r="G493" s="46"/>
      <c r="H493" s="46"/>
      <c r="I493" s="60"/>
      <c r="J493" s="71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  <c r="CH493" s="9"/>
      <c r="CJ493" s="9"/>
    </row>
    <row r="494" spans="1:88" ht="19.5" customHeight="1" x14ac:dyDescent="0.2">
      <c r="A494" s="46"/>
      <c r="B494" s="46"/>
      <c r="C494" s="59"/>
      <c r="D494" s="87"/>
      <c r="E494" s="68"/>
      <c r="F494" s="68"/>
      <c r="G494" s="46"/>
      <c r="H494" s="46"/>
      <c r="I494" s="60"/>
      <c r="J494" s="71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  <c r="CH494" s="9"/>
      <c r="CJ494" s="9"/>
    </row>
    <row r="495" spans="1:88" ht="19.5" customHeight="1" x14ac:dyDescent="0.2">
      <c r="A495" s="46"/>
      <c r="B495" s="46"/>
      <c r="C495" s="59"/>
      <c r="D495" s="87"/>
      <c r="E495" s="68"/>
      <c r="F495" s="68"/>
      <c r="G495" s="46"/>
      <c r="H495" s="46"/>
      <c r="I495" s="60"/>
      <c r="J495" s="71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  <c r="CH495" s="9"/>
      <c r="CJ495" s="9"/>
    </row>
    <row r="496" spans="1:88" ht="19.5" customHeight="1" x14ac:dyDescent="0.2">
      <c r="A496" s="46"/>
      <c r="B496" s="46"/>
      <c r="C496" s="59"/>
      <c r="D496" s="87"/>
      <c r="E496" s="68"/>
      <c r="F496" s="68"/>
      <c r="G496" s="46"/>
      <c r="H496" s="46"/>
      <c r="I496" s="60"/>
      <c r="J496" s="71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  <c r="CJ496" s="9"/>
    </row>
    <row r="497" spans="1:88" ht="19.5" customHeight="1" x14ac:dyDescent="0.2">
      <c r="A497" s="46"/>
      <c r="B497" s="46"/>
      <c r="C497" s="59"/>
      <c r="D497" s="87"/>
      <c r="E497" s="68"/>
      <c r="F497" s="68"/>
      <c r="G497" s="46"/>
      <c r="H497" s="46"/>
      <c r="I497" s="60"/>
      <c r="J497" s="71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  <c r="CH497" s="9"/>
      <c r="CJ497" s="9"/>
    </row>
    <row r="498" spans="1:88" ht="19.5" customHeight="1" x14ac:dyDescent="0.2">
      <c r="A498" s="46"/>
      <c r="B498" s="46"/>
      <c r="C498" s="59"/>
      <c r="D498" s="87"/>
      <c r="E498" s="68"/>
      <c r="F498" s="68"/>
      <c r="G498" s="46"/>
      <c r="H498" s="46"/>
      <c r="I498" s="60"/>
      <c r="J498" s="71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  <c r="CH498" s="9"/>
      <c r="CJ498" s="9"/>
    </row>
    <row r="499" spans="1:88" ht="19.5" customHeight="1" x14ac:dyDescent="0.2">
      <c r="A499" s="46"/>
      <c r="B499" s="46"/>
      <c r="C499" s="59"/>
      <c r="D499" s="87"/>
      <c r="E499" s="68"/>
      <c r="F499" s="68"/>
      <c r="G499" s="46"/>
      <c r="H499" s="46"/>
      <c r="I499" s="60"/>
      <c r="J499" s="71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  <c r="CH499" s="9"/>
      <c r="CJ499" s="9"/>
    </row>
    <row r="500" spans="1:88" ht="19.5" customHeight="1" x14ac:dyDescent="0.2">
      <c r="A500" s="46"/>
      <c r="B500" s="46"/>
      <c r="C500" s="59"/>
      <c r="D500" s="87"/>
      <c r="E500" s="68"/>
      <c r="F500" s="68"/>
      <c r="G500" s="46"/>
      <c r="H500" s="46"/>
      <c r="I500" s="60"/>
      <c r="J500" s="71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  <c r="CH500" s="9"/>
      <c r="CJ500" s="9"/>
    </row>
    <row r="501" spans="1:88" ht="19.5" customHeight="1" x14ac:dyDescent="0.2">
      <c r="A501" s="46"/>
      <c r="B501" s="46"/>
      <c r="C501" s="59"/>
      <c r="D501" s="87"/>
      <c r="E501" s="68"/>
      <c r="F501" s="68"/>
      <c r="G501" s="46"/>
      <c r="H501" s="46"/>
      <c r="I501" s="60"/>
      <c r="J501" s="71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  <c r="CH501" s="9"/>
      <c r="CJ501" s="9"/>
    </row>
    <row r="502" spans="1:88" ht="19.5" customHeight="1" x14ac:dyDescent="0.2">
      <c r="A502" s="46"/>
      <c r="B502" s="46"/>
      <c r="C502" s="59"/>
      <c r="D502" s="87"/>
      <c r="E502" s="68"/>
      <c r="F502" s="68"/>
      <c r="G502" s="46"/>
      <c r="H502" s="46"/>
      <c r="I502" s="60"/>
      <c r="J502" s="71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  <c r="CH502" s="9"/>
      <c r="CJ502" s="9"/>
    </row>
    <row r="503" spans="1:88" ht="19.5" customHeight="1" x14ac:dyDescent="0.2">
      <c r="A503" s="46"/>
      <c r="B503" s="46"/>
      <c r="C503" s="59"/>
      <c r="D503" s="87"/>
      <c r="E503" s="68"/>
      <c r="F503" s="68"/>
      <c r="G503" s="46"/>
      <c r="H503" s="46"/>
      <c r="I503" s="60"/>
      <c r="J503" s="71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  <c r="CH503" s="9"/>
      <c r="CJ503" s="9"/>
    </row>
    <row r="504" spans="1:88" ht="19.5" customHeight="1" x14ac:dyDescent="0.2">
      <c r="A504" s="46"/>
      <c r="B504" s="46"/>
      <c r="C504" s="59"/>
      <c r="D504" s="87"/>
      <c r="E504" s="68"/>
      <c r="F504" s="68"/>
      <c r="G504" s="46"/>
      <c r="H504" s="46"/>
      <c r="I504" s="60"/>
      <c r="J504" s="71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  <c r="CH504" s="9"/>
      <c r="CJ504" s="9"/>
    </row>
    <row r="505" spans="1:88" ht="19.5" customHeight="1" x14ac:dyDescent="0.2">
      <c r="A505" s="46"/>
      <c r="B505" s="46"/>
      <c r="C505" s="59"/>
      <c r="D505" s="87"/>
      <c r="E505" s="68"/>
      <c r="F505" s="68"/>
      <c r="G505" s="46"/>
      <c r="H505" s="46"/>
      <c r="I505" s="60"/>
      <c r="J505" s="71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  <c r="CE505" s="9"/>
      <c r="CF505" s="9"/>
      <c r="CG505" s="9"/>
      <c r="CH505" s="9"/>
      <c r="CJ505" s="9"/>
    </row>
    <row r="506" spans="1:88" ht="19.5" customHeight="1" x14ac:dyDescent="0.2">
      <c r="A506" s="46"/>
      <c r="B506" s="46"/>
      <c r="C506" s="59"/>
      <c r="D506" s="87"/>
      <c r="E506" s="68"/>
      <c r="F506" s="68"/>
      <c r="G506" s="46"/>
      <c r="H506" s="46"/>
      <c r="I506" s="60"/>
      <c r="J506" s="71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  <c r="CH506" s="9"/>
      <c r="CJ506" s="9"/>
    </row>
    <row r="507" spans="1:88" ht="19.5" customHeight="1" x14ac:dyDescent="0.2">
      <c r="A507" s="46"/>
      <c r="B507" s="46"/>
      <c r="C507" s="59"/>
      <c r="D507" s="87"/>
      <c r="E507" s="68"/>
      <c r="F507" s="68"/>
      <c r="G507" s="46"/>
      <c r="H507" s="46"/>
      <c r="I507" s="60"/>
      <c r="J507" s="71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  <c r="CH507" s="9"/>
      <c r="CJ507" s="9"/>
    </row>
    <row r="508" spans="1:88" ht="19.5" customHeight="1" x14ac:dyDescent="0.2">
      <c r="A508" s="46"/>
      <c r="B508" s="46"/>
      <c r="C508" s="59"/>
      <c r="D508" s="87"/>
      <c r="E508" s="68"/>
      <c r="F508" s="68"/>
      <c r="G508" s="46"/>
      <c r="H508" s="46"/>
      <c r="I508" s="60"/>
      <c r="J508" s="71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  <c r="CH508" s="9"/>
      <c r="CJ508" s="9"/>
    </row>
    <row r="509" spans="1:88" ht="19.5" customHeight="1" x14ac:dyDescent="0.2">
      <c r="A509" s="46"/>
      <c r="B509" s="46"/>
      <c r="C509" s="59"/>
      <c r="D509" s="87"/>
      <c r="E509" s="68"/>
      <c r="F509" s="68"/>
      <c r="G509" s="46"/>
      <c r="H509" s="46"/>
      <c r="I509" s="60"/>
      <c r="J509" s="71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  <c r="CH509" s="9"/>
      <c r="CJ509" s="9"/>
    </row>
    <row r="510" spans="1:88" ht="19.5" customHeight="1" x14ac:dyDescent="0.2">
      <c r="A510" s="46"/>
      <c r="B510" s="46"/>
      <c r="C510" s="59"/>
      <c r="D510" s="87"/>
      <c r="E510" s="68"/>
      <c r="F510" s="68"/>
      <c r="G510" s="46"/>
      <c r="H510" s="46"/>
      <c r="I510" s="60"/>
      <c r="J510" s="71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  <c r="CH510" s="9"/>
      <c r="CJ510" s="9"/>
    </row>
    <row r="511" spans="1:88" ht="19.5" customHeight="1" x14ac:dyDescent="0.2">
      <c r="A511" s="46"/>
      <c r="B511" s="46"/>
      <c r="C511" s="59"/>
      <c r="D511" s="87"/>
      <c r="E511" s="68"/>
      <c r="F511" s="68"/>
      <c r="G511" s="46"/>
      <c r="H511" s="46"/>
      <c r="I511" s="60"/>
      <c r="J511" s="71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  <c r="CH511" s="9"/>
      <c r="CJ511" s="9"/>
    </row>
    <row r="512" spans="1:88" ht="19.5" customHeight="1" x14ac:dyDescent="0.2">
      <c r="A512" s="46"/>
      <c r="B512" s="46"/>
      <c r="C512" s="59"/>
      <c r="D512" s="87"/>
      <c r="E512" s="68"/>
      <c r="F512" s="68"/>
      <c r="G512" s="46"/>
      <c r="H512" s="46"/>
      <c r="I512" s="60"/>
      <c r="J512" s="71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  <c r="CH512" s="9"/>
      <c r="CJ512" s="9"/>
    </row>
    <row r="513" spans="1:88" ht="19.5" customHeight="1" x14ac:dyDescent="0.2">
      <c r="A513" s="46"/>
      <c r="B513" s="46"/>
      <c r="C513" s="59"/>
      <c r="D513" s="87"/>
      <c r="E513" s="68"/>
      <c r="F513" s="68"/>
      <c r="G513" s="46"/>
      <c r="H513" s="46"/>
      <c r="I513" s="60"/>
      <c r="J513" s="71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  <c r="CH513" s="9"/>
      <c r="CJ513" s="9"/>
    </row>
    <row r="514" spans="1:88" ht="19.5" customHeight="1" x14ac:dyDescent="0.2">
      <c r="A514" s="46"/>
      <c r="B514" s="46"/>
      <c r="C514" s="59"/>
      <c r="D514" s="87"/>
      <c r="E514" s="68"/>
      <c r="F514" s="68"/>
      <c r="G514" s="46"/>
      <c r="H514" s="46"/>
      <c r="I514" s="60"/>
      <c r="J514" s="71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  <c r="CH514" s="9"/>
      <c r="CJ514" s="9"/>
    </row>
    <row r="515" spans="1:88" ht="19.5" customHeight="1" x14ac:dyDescent="0.2">
      <c r="A515" s="46"/>
      <c r="B515" s="46"/>
      <c r="C515" s="59"/>
      <c r="D515" s="87"/>
      <c r="E515" s="68"/>
      <c r="F515" s="68"/>
      <c r="G515" s="46"/>
      <c r="H515" s="46"/>
      <c r="I515" s="60"/>
      <c r="J515" s="71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  <c r="CH515" s="9"/>
      <c r="CJ515" s="9"/>
    </row>
    <row r="516" spans="1:88" ht="19.5" customHeight="1" x14ac:dyDescent="0.2">
      <c r="A516" s="46"/>
      <c r="B516" s="46"/>
      <c r="C516" s="59"/>
      <c r="D516" s="87"/>
      <c r="E516" s="68"/>
      <c r="F516" s="68"/>
      <c r="G516" s="46"/>
      <c r="H516" s="46"/>
      <c r="I516" s="60"/>
      <c r="J516" s="71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  <c r="CJ516" s="9"/>
    </row>
    <row r="517" spans="1:88" ht="19.5" customHeight="1" x14ac:dyDescent="0.2">
      <c r="A517" s="46"/>
      <c r="B517" s="46"/>
      <c r="C517" s="59"/>
      <c r="D517" s="87"/>
      <c r="E517" s="68"/>
      <c r="F517" s="68"/>
      <c r="G517" s="46"/>
      <c r="H517" s="46"/>
      <c r="I517" s="60"/>
      <c r="J517" s="71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  <c r="CH517" s="9"/>
      <c r="CJ517" s="9"/>
    </row>
    <row r="518" spans="1:88" ht="19.5" customHeight="1" x14ac:dyDescent="0.2">
      <c r="A518" s="46"/>
      <c r="B518" s="46"/>
      <c r="C518" s="59"/>
      <c r="D518" s="87"/>
      <c r="E518" s="68"/>
      <c r="F518" s="68"/>
      <c r="G518" s="46"/>
      <c r="H518" s="46"/>
      <c r="I518" s="60"/>
      <c r="J518" s="71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  <c r="CF518" s="9"/>
      <c r="CG518" s="9"/>
      <c r="CH518" s="9"/>
      <c r="CJ518" s="9"/>
    </row>
    <row r="519" spans="1:88" ht="19.5" customHeight="1" x14ac:dyDescent="0.2">
      <c r="A519" s="46"/>
      <c r="B519" s="46"/>
      <c r="C519" s="59"/>
      <c r="D519" s="87"/>
      <c r="E519" s="68"/>
      <c r="F519" s="68"/>
      <c r="G519" s="46"/>
      <c r="H519" s="46"/>
      <c r="I519" s="60"/>
      <c r="J519" s="71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  <c r="CH519" s="9"/>
      <c r="CJ519" s="9"/>
    </row>
    <row r="520" spans="1:88" ht="19.5" customHeight="1" x14ac:dyDescent="0.2">
      <c r="A520" s="46"/>
      <c r="B520" s="46"/>
      <c r="C520" s="59"/>
      <c r="D520" s="87"/>
      <c r="E520" s="68"/>
      <c r="F520" s="68"/>
      <c r="G520" s="46"/>
      <c r="H520" s="46"/>
      <c r="I520" s="60"/>
      <c r="J520" s="71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  <c r="CH520" s="9"/>
      <c r="CJ520" s="9"/>
    </row>
    <row r="521" spans="1:88" ht="19.5" customHeight="1" x14ac:dyDescent="0.2">
      <c r="A521" s="46"/>
      <c r="B521" s="46"/>
      <c r="C521" s="59"/>
      <c r="D521" s="87"/>
      <c r="E521" s="68"/>
      <c r="F521" s="68"/>
      <c r="G521" s="46"/>
      <c r="H521" s="46"/>
      <c r="I521" s="60"/>
      <c r="J521" s="71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  <c r="CE521" s="9"/>
      <c r="CF521" s="9"/>
      <c r="CG521" s="9"/>
      <c r="CH521" s="9"/>
      <c r="CJ521" s="9"/>
    </row>
    <row r="522" spans="1:88" ht="19.5" customHeight="1" x14ac:dyDescent="0.2">
      <c r="A522" s="46"/>
      <c r="B522" s="46"/>
      <c r="C522" s="59"/>
      <c r="D522" s="87"/>
      <c r="E522" s="68"/>
      <c r="F522" s="68"/>
      <c r="G522" s="46"/>
      <c r="H522" s="46"/>
      <c r="I522" s="60"/>
      <c r="J522" s="71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BW522" s="9"/>
      <c r="BX522" s="9"/>
      <c r="BY522" s="9"/>
      <c r="BZ522" s="9"/>
      <c r="CA522" s="9"/>
      <c r="CB522" s="9"/>
      <c r="CC522" s="9"/>
      <c r="CD522" s="9"/>
      <c r="CE522" s="9"/>
      <c r="CF522" s="9"/>
      <c r="CG522" s="9"/>
      <c r="CH522" s="9"/>
      <c r="CJ522" s="9"/>
    </row>
    <row r="523" spans="1:88" ht="19.5" customHeight="1" x14ac:dyDescent="0.2">
      <c r="A523" s="46"/>
      <c r="B523" s="46"/>
      <c r="C523" s="59"/>
      <c r="D523" s="87"/>
      <c r="E523" s="68"/>
      <c r="F523" s="68"/>
      <c r="G523" s="46"/>
      <c r="H523" s="46"/>
      <c r="I523" s="60"/>
      <c r="J523" s="71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9"/>
      <c r="BO523" s="9"/>
      <c r="BP523" s="9"/>
      <c r="BQ523" s="9"/>
      <c r="BR523" s="9"/>
      <c r="BS523" s="9"/>
      <c r="BT523" s="9"/>
      <c r="BU523" s="9"/>
      <c r="BV523" s="9"/>
      <c r="BW523" s="9"/>
      <c r="BX523" s="9"/>
      <c r="BY523" s="9"/>
      <c r="BZ523" s="9"/>
      <c r="CA523" s="9"/>
      <c r="CB523" s="9"/>
      <c r="CC523" s="9"/>
      <c r="CD523" s="9"/>
      <c r="CE523" s="9"/>
      <c r="CF523" s="9"/>
      <c r="CG523" s="9"/>
      <c r="CH523" s="9"/>
      <c r="CJ523" s="9"/>
    </row>
    <row r="524" spans="1:88" ht="19.5" customHeight="1" x14ac:dyDescent="0.2">
      <c r="A524" s="46"/>
      <c r="B524" s="46"/>
      <c r="C524" s="59"/>
      <c r="D524" s="87"/>
      <c r="E524" s="68"/>
      <c r="F524" s="68"/>
      <c r="G524" s="46"/>
      <c r="H524" s="46"/>
      <c r="I524" s="60"/>
      <c r="J524" s="71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9"/>
      <c r="BO524" s="9"/>
      <c r="BP524" s="9"/>
      <c r="BQ524" s="9"/>
      <c r="BR524" s="9"/>
      <c r="BS524" s="9"/>
      <c r="BT524" s="9"/>
      <c r="BU524" s="9"/>
      <c r="BV524" s="9"/>
      <c r="BW524" s="9"/>
      <c r="BX524" s="9"/>
      <c r="BY524" s="9"/>
      <c r="BZ524" s="9"/>
      <c r="CA524" s="9"/>
      <c r="CB524" s="9"/>
      <c r="CC524" s="9"/>
      <c r="CD524" s="9"/>
      <c r="CE524" s="9"/>
      <c r="CF524" s="9"/>
      <c r="CG524" s="9"/>
      <c r="CH524" s="9"/>
      <c r="CJ524" s="9"/>
    </row>
    <row r="525" spans="1:88" ht="19.5" customHeight="1" x14ac:dyDescent="0.2">
      <c r="A525" s="46"/>
      <c r="B525" s="46"/>
      <c r="C525" s="59"/>
      <c r="D525" s="87"/>
      <c r="E525" s="68"/>
      <c r="F525" s="68"/>
      <c r="G525" s="46"/>
      <c r="H525" s="46"/>
      <c r="I525" s="60"/>
      <c r="J525" s="71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9"/>
      <c r="BO525" s="9"/>
      <c r="BP525" s="9"/>
      <c r="BQ525" s="9"/>
      <c r="BR525" s="9"/>
      <c r="BS525" s="9"/>
      <c r="BT525" s="9"/>
      <c r="BU525" s="9"/>
      <c r="BV525" s="9"/>
      <c r="BW525" s="9"/>
      <c r="BX525" s="9"/>
      <c r="BY525" s="9"/>
      <c r="BZ525" s="9"/>
      <c r="CA525" s="9"/>
      <c r="CB525" s="9"/>
      <c r="CC525" s="9"/>
      <c r="CD525" s="9"/>
      <c r="CE525" s="9"/>
      <c r="CF525" s="9"/>
      <c r="CG525" s="9"/>
      <c r="CH525" s="9"/>
      <c r="CJ525" s="9"/>
    </row>
    <row r="526" spans="1:88" ht="19.5" customHeight="1" x14ac:dyDescent="0.2">
      <c r="A526" s="46"/>
      <c r="B526" s="46"/>
      <c r="C526" s="59"/>
      <c r="D526" s="87"/>
      <c r="E526" s="68"/>
      <c r="F526" s="68"/>
      <c r="G526" s="46"/>
      <c r="H526" s="46"/>
      <c r="I526" s="60"/>
      <c r="J526" s="71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9"/>
      <c r="BO526" s="9"/>
      <c r="BP526" s="9"/>
      <c r="BQ526" s="9"/>
      <c r="BR526" s="9"/>
      <c r="BS526" s="9"/>
      <c r="BT526" s="9"/>
      <c r="BU526" s="9"/>
      <c r="BV526" s="9"/>
      <c r="BW526" s="9"/>
      <c r="BX526" s="9"/>
      <c r="BY526" s="9"/>
      <c r="BZ526" s="9"/>
      <c r="CA526" s="9"/>
      <c r="CB526" s="9"/>
      <c r="CC526" s="9"/>
      <c r="CD526" s="9"/>
      <c r="CE526" s="9"/>
      <c r="CF526" s="9"/>
      <c r="CG526" s="9"/>
      <c r="CH526" s="9"/>
      <c r="CJ526" s="9"/>
    </row>
    <row r="527" spans="1:88" ht="19.5" customHeight="1" x14ac:dyDescent="0.2">
      <c r="A527" s="46"/>
      <c r="B527" s="46"/>
      <c r="C527" s="59"/>
      <c r="D527" s="87"/>
      <c r="E527" s="68"/>
      <c r="F527" s="68"/>
      <c r="G527" s="46"/>
      <c r="H527" s="46"/>
      <c r="I527" s="60"/>
      <c r="J527" s="71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9"/>
      <c r="BO527" s="9"/>
      <c r="BP527" s="9"/>
      <c r="BQ527" s="9"/>
      <c r="BR527" s="9"/>
      <c r="BS527" s="9"/>
      <c r="BT527" s="9"/>
      <c r="BU527" s="9"/>
      <c r="BV527" s="9"/>
      <c r="BW527" s="9"/>
      <c r="BX527" s="9"/>
      <c r="BY527" s="9"/>
      <c r="BZ527" s="9"/>
      <c r="CA527" s="9"/>
      <c r="CB527" s="9"/>
      <c r="CC527" s="9"/>
      <c r="CD527" s="9"/>
      <c r="CE527" s="9"/>
      <c r="CF527" s="9"/>
      <c r="CG527" s="9"/>
      <c r="CH527" s="9"/>
      <c r="CJ527" s="9"/>
    </row>
    <row r="528" spans="1:88" ht="19.5" customHeight="1" x14ac:dyDescent="0.2">
      <c r="A528" s="46"/>
      <c r="B528" s="46"/>
      <c r="C528" s="59"/>
      <c r="D528" s="87"/>
      <c r="E528" s="68"/>
      <c r="F528" s="68"/>
      <c r="G528" s="46"/>
      <c r="H528" s="46"/>
      <c r="I528" s="60"/>
      <c r="J528" s="71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/>
      <c r="BR528" s="9"/>
      <c r="BS528" s="9"/>
      <c r="BT528" s="9"/>
      <c r="BU528" s="9"/>
      <c r="BV528" s="9"/>
      <c r="BW528" s="9"/>
      <c r="BX528" s="9"/>
      <c r="BY528" s="9"/>
      <c r="BZ528" s="9"/>
      <c r="CA528" s="9"/>
      <c r="CB528" s="9"/>
      <c r="CC528" s="9"/>
      <c r="CD528" s="9"/>
      <c r="CE528" s="9"/>
      <c r="CF528" s="9"/>
      <c r="CG528" s="9"/>
      <c r="CH528" s="9"/>
      <c r="CJ528" s="9"/>
    </row>
    <row r="529" spans="1:88" ht="19.5" customHeight="1" x14ac:dyDescent="0.2">
      <c r="A529" s="46"/>
      <c r="B529" s="46"/>
      <c r="C529" s="59"/>
      <c r="D529" s="87"/>
      <c r="E529" s="68"/>
      <c r="F529" s="68"/>
      <c r="G529" s="46"/>
      <c r="H529" s="46"/>
      <c r="I529" s="60"/>
      <c r="J529" s="71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/>
      <c r="BR529" s="9"/>
      <c r="BS529" s="9"/>
      <c r="BT529" s="9"/>
      <c r="BU529" s="9"/>
      <c r="BV529" s="9"/>
      <c r="BW529" s="9"/>
      <c r="BX529" s="9"/>
      <c r="BY529" s="9"/>
      <c r="BZ529" s="9"/>
      <c r="CA529" s="9"/>
      <c r="CB529" s="9"/>
      <c r="CC529" s="9"/>
      <c r="CD529" s="9"/>
      <c r="CE529" s="9"/>
      <c r="CF529" s="9"/>
      <c r="CG529" s="9"/>
      <c r="CH529" s="9"/>
      <c r="CJ529" s="9"/>
    </row>
    <row r="530" spans="1:88" ht="19.5" customHeight="1" x14ac:dyDescent="0.2">
      <c r="A530" s="46"/>
      <c r="B530" s="46"/>
      <c r="C530" s="59"/>
      <c r="D530" s="87"/>
      <c r="E530" s="68"/>
      <c r="F530" s="68"/>
      <c r="G530" s="46"/>
      <c r="H530" s="46"/>
      <c r="I530" s="60"/>
      <c r="J530" s="71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  <c r="BW530" s="9"/>
      <c r="BX530" s="9"/>
      <c r="BY530" s="9"/>
      <c r="BZ530" s="9"/>
      <c r="CA530" s="9"/>
      <c r="CB530" s="9"/>
      <c r="CC530" s="9"/>
      <c r="CD530" s="9"/>
      <c r="CE530" s="9"/>
      <c r="CF530" s="9"/>
      <c r="CG530" s="9"/>
      <c r="CH530" s="9"/>
      <c r="CJ530" s="9"/>
    </row>
    <row r="531" spans="1:88" ht="19.5" customHeight="1" x14ac:dyDescent="0.2">
      <c r="A531" s="46"/>
      <c r="B531" s="46"/>
      <c r="C531" s="59"/>
      <c r="D531" s="87"/>
      <c r="E531" s="68"/>
      <c r="F531" s="68"/>
      <c r="G531" s="46"/>
      <c r="H531" s="46"/>
      <c r="I531" s="60"/>
      <c r="J531" s="71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  <c r="BU531" s="9"/>
      <c r="BV531" s="9"/>
      <c r="BW531" s="9"/>
      <c r="BX531" s="9"/>
      <c r="BY531" s="9"/>
      <c r="BZ531" s="9"/>
      <c r="CA531" s="9"/>
      <c r="CB531" s="9"/>
      <c r="CC531" s="9"/>
      <c r="CD531" s="9"/>
      <c r="CE531" s="9"/>
      <c r="CF531" s="9"/>
      <c r="CG531" s="9"/>
      <c r="CH531" s="9"/>
      <c r="CJ531" s="9"/>
    </row>
    <row r="532" spans="1:88" ht="19.5" customHeight="1" x14ac:dyDescent="0.2">
      <c r="A532" s="46"/>
      <c r="B532" s="46"/>
      <c r="C532" s="59"/>
      <c r="D532" s="87"/>
      <c r="E532" s="68"/>
      <c r="F532" s="68"/>
      <c r="G532" s="46"/>
      <c r="H532" s="46"/>
      <c r="I532" s="60"/>
      <c r="J532" s="71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9"/>
      <c r="BO532" s="9"/>
      <c r="BP532" s="9"/>
      <c r="BQ532" s="9"/>
      <c r="BR532" s="9"/>
      <c r="BS532" s="9"/>
      <c r="BT532" s="9"/>
      <c r="BU532" s="9"/>
      <c r="BV532" s="9"/>
      <c r="BW532" s="9"/>
      <c r="BX532" s="9"/>
      <c r="BY532" s="9"/>
      <c r="BZ532" s="9"/>
      <c r="CA532" s="9"/>
      <c r="CB532" s="9"/>
      <c r="CC532" s="9"/>
      <c r="CD532" s="9"/>
      <c r="CE532" s="9"/>
      <c r="CF532" s="9"/>
      <c r="CG532" s="9"/>
      <c r="CH532" s="9"/>
      <c r="CJ532" s="9"/>
    </row>
    <row r="533" spans="1:88" ht="19.5" customHeight="1" x14ac:dyDescent="0.2">
      <c r="A533" s="46"/>
      <c r="B533" s="46"/>
      <c r="C533" s="59"/>
      <c r="D533" s="87"/>
      <c r="E533" s="68"/>
      <c r="F533" s="68"/>
      <c r="G533" s="46"/>
      <c r="H533" s="46"/>
      <c r="I533" s="60"/>
      <c r="J533" s="71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9"/>
      <c r="BO533" s="9"/>
      <c r="BP533" s="9"/>
      <c r="BQ533" s="9"/>
      <c r="BR533" s="9"/>
      <c r="BS533" s="9"/>
      <c r="BT533" s="9"/>
      <c r="BU533" s="9"/>
      <c r="BV533" s="9"/>
      <c r="BW533" s="9"/>
      <c r="BX533" s="9"/>
      <c r="BY533" s="9"/>
      <c r="BZ533" s="9"/>
      <c r="CA533" s="9"/>
      <c r="CB533" s="9"/>
      <c r="CC533" s="9"/>
      <c r="CD533" s="9"/>
      <c r="CE533" s="9"/>
      <c r="CF533" s="9"/>
      <c r="CG533" s="9"/>
      <c r="CH533" s="9"/>
      <c r="CJ533" s="9"/>
    </row>
    <row r="534" spans="1:88" ht="19.5" customHeight="1" x14ac:dyDescent="0.2">
      <c r="A534" s="46"/>
      <c r="B534" s="46"/>
      <c r="C534" s="59"/>
      <c r="D534" s="87"/>
      <c r="E534" s="68"/>
      <c r="F534" s="68"/>
      <c r="G534" s="46"/>
      <c r="H534" s="46"/>
      <c r="I534" s="60"/>
      <c r="J534" s="71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9"/>
      <c r="BO534" s="9"/>
      <c r="BP534" s="9"/>
      <c r="BQ534" s="9"/>
      <c r="BR534" s="9"/>
      <c r="BS534" s="9"/>
      <c r="BT534" s="9"/>
      <c r="BU534" s="9"/>
      <c r="BV534" s="9"/>
      <c r="BW534" s="9"/>
      <c r="BX534" s="9"/>
      <c r="BY534" s="9"/>
      <c r="BZ534" s="9"/>
      <c r="CA534" s="9"/>
      <c r="CB534" s="9"/>
      <c r="CC534" s="9"/>
      <c r="CD534" s="9"/>
      <c r="CE534" s="9"/>
      <c r="CF534" s="9"/>
      <c r="CG534" s="9"/>
      <c r="CH534" s="9"/>
      <c r="CJ534" s="9"/>
    </row>
    <row r="535" spans="1:88" ht="19.5" customHeight="1" x14ac:dyDescent="0.2">
      <c r="A535" s="46"/>
      <c r="B535" s="46"/>
      <c r="C535" s="59"/>
      <c r="D535" s="87"/>
      <c r="E535" s="68"/>
      <c r="F535" s="68"/>
      <c r="G535" s="46"/>
      <c r="H535" s="46"/>
      <c r="I535" s="60"/>
      <c r="J535" s="71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9"/>
      <c r="BO535" s="9"/>
      <c r="BP535" s="9"/>
      <c r="BQ535" s="9"/>
      <c r="BR535" s="9"/>
      <c r="BS535" s="9"/>
      <c r="BT535" s="9"/>
      <c r="BU535" s="9"/>
      <c r="BV535" s="9"/>
      <c r="BW535" s="9"/>
      <c r="BX535" s="9"/>
      <c r="BY535" s="9"/>
      <c r="BZ535" s="9"/>
      <c r="CA535" s="9"/>
      <c r="CB535" s="9"/>
      <c r="CC535" s="9"/>
      <c r="CD535" s="9"/>
      <c r="CE535" s="9"/>
      <c r="CF535" s="9"/>
      <c r="CG535" s="9"/>
      <c r="CH535" s="9"/>
      <c r="CJ535" s="9"/>
    </row>
    <row r="536" spans="1:88" ht="19.5" customHeight="1" x14ac:dyDescent="0.2">
      <c r="A536" s="46"/>
      <c r="B536" s="46"/>
      <c r="C536" s="59"/>
      <c r="D536" s="87"/>
      <c r="E536" s="68"/>
      <c r="F536" s="68"/>
      <c r="G536" s="46"/>
      <c r="H536" s="46"/>
      <c r="I536" s="60"/>
      <c r="J536" s="71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9"/>
      <c r="BO536" s="9"/>
      <c r="BP536" s="9"/>
      <c r="BQ536" s="9"/>
      <c r="BR536" s="9"/>
      <c r="BS536" s="9"/>
      <c r="BT536" s="9"/>
      <c r="BU536" s="9"/>
      <c r="BV536" s="9"/>
      <c r="BW536" s="9"/>
      <c r="BX536" s="9"/>
      <c r="BY536" s="9"/>
      <c r="BZ536" s="9"/>
      <c r="CA536" s="9"/>
      <c r="CB536" s="9"/>
      <c r="CC536" s="9"/>
      <c r="CD536" s="9"/>
      <c r="CE536" s="9"/>
      <c r="CF536" s="9"/>
      <c r="CG536" s="9"/>
      <c r="CH536" s="9"/>
      <c r="CJ536" s="9"/>
    </row>
    <row r="537" spans="1:88" ht="19.5" customHeight="1" x14ac:dyDescent="0.2">
      <c r="A537" s="46"/>
      <c r="B537" s="46"/>
      <c r="C537" s="59"/>
      <c r="D537" s="87"/>
      <c r="E537" s="68"/>
      <c r="F537" s="68"/>
      <c r="G537" s="46"/>
      <c r="H537" s="46"/>
      <c r="I537" s="60"/>
      <c r="J537" s="71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9"/>
      <c r="BO537" s="9"/>
      <c r="BP537" s="9"/>
      <c r="BQ537" s="9"/>
      <c r="BR537" s="9"/>
      <c r="BS537" s="9"/>
      <c r="BT537" s="9"/>
      <c r="BU537" s="9"/>
      <c r="BV537" s="9"/>
      <c r="BW537" s="9"/>
      <c r="BX537" s="9"/>
      <c r="BY537" s="9"/>
      <c r="BZ537" s="9"/>
      <c r="CA537" s="9"/>
      <c r="CB537" s="9"/>
      <c r="CC537" s="9"/>
      <c r="CD537" s="9"/>
      <c r="CE537" s="9"/>
      <c r="CF537" s="9"/>
      <c r="CG537" s="9"/>
      <c r="CH537" s="9"/>
      <c r="CJ537" s="9"/>
    </row>
    <row r="538" spans="1:88" ht="19.5" customHeight="1" x14ac:dyDescent="0.2">
      <c r="A538" s="46"/>
      <c r="B538" s="46"/>
      <c r="C538" s="59"/>
      <c r="D538" s="87"/>
      <c r="E538" s="68"/>
      <c r="F538" s="68"/>
      <c r="G538" s="46"/>
      <c r="H538" s="46"/>
      <c r="I538" s="60"/>
      <c r="J538" s="71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9"/>
      <c r="BO538" s="9"/>
      <c r="BP538" s="9"/>
      <c r="BQ538" s="9"/>
      <c r="BR538" s="9"/>
      <c r="BS538" s="9"/>
      <c r="BT538" s="9"/>
      <c r="BU538" s="9"/>
      <c r="BV538" s="9"/>
      <c r="BW538" s="9"/>
      <c r="BX538" s="9"/>
      <c r="BY538" s="9"/>
      <c r="BZ538" s="9"/>
      <c r="CA538" s="9"/>
      <c r="CB538" s="9"/>
      <c r="CC538" s="9"/>
      <c r="CD538" s="9"/>
      <c r="CE538" s="9"/>
      <c r="CF538" s="9"/>
      <c r="CG538" s="9"/>
      <c r="CH538" s="9"/>
      <c r="CJ538" s="9"/>
    </row>
    <row r="539" spans="1:88" ht="19.5" customHeight="1" x14ac:dyDescent="0.2">
      <c r="A539" s="46"/>
      <c r="B539" s="46"/>
      <c r="C539" s="59"/>
      <c r="D539" s="87"/>
      <c r="E539" s="68"/>
      <c r="F539" s="68"/>
      <c r="G539" s="46"/>
      <c r="H539" s="46"/>
      <c r="I539" s="60"/>
      <c r="J539" s="71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9"/>
      <c r="BM539" s="9"/>
      <c r="BN539" s="9"/>
      <c r="BO539" s="9"/>
      <c r="BP539" s="9"/>
      <c r="BQ539" s="9"/>
      <c r="BR539" s="9"/>
      <c r="BS539" s="9"/>
      <c r="BT539" s="9"/>
      <c r="BU539" s="9"/>
      <c r="BV539" s="9"/>
      <c r="BW539" s="9"/>
      <c r="BX539" s="9"/>
      <c r="BY539" s="9"/>
      <c r="BZ539" s="9"/>
      <c r="CA539" s="9"/>
      <c r="CB539" s="9"/>
      <c r="CC539" s="9"/>
      <c r="CD539" s="9"/>
      <c r="CE539" s="9"/>
      <c r="CF539" s="9"/>
      <c r="CG539" s="9"/>
      <c r="CH539" s="9"/>
      <c r="CJ539" s="9"/>
    </row>
    <row r="540" spans="1:88" ht="19.5" customHeight="1" x14ac:dyDescent="0.2">
      <c r="A540" s="46"/>
      <c r="B540" s="46"/>
      <c r="C540" s="59"/>
      <c r="D540" s="87"/>
      <c r="E540" s="68"/>
      <c r="F540" s="68"/>
      <c r="G540" s="46"/>
      <c r="H540" s="46"/>
      <c r="I540" s="60"/>
      <c r="J540" s="71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9"/>
      <c r="BO540" s="9"/>
      <c r="BP540" s="9"/>
      <c r="BQ540" s="9"/>
      <c r="BR540" s="9"/>
      <c r="BS540" s="9"/>
      <c r="BT540" s="9"/>
      <c r="BU540" s="9"/>
      <c r="BV540" s="9"/>
      <c r="BW540" s="9"/>
      <c r="BX540" s="9"/>
      <c r="BY540" s="9"/>
      <c r="BZ540" s="9"/>
      <c r="CA540" s="9"/>
      <c r="CB540" s="9"/>
      <c r="CC540" s="9"/>
      <c r="CD540" s="9"/>
      <c r="CE540" s="9"/>
      <c r="CF540" s="9"/>
      <c r="CG540" s="9"/>
      <c r="CH540" s="9"/>
      <c r="CJ540" s="9"/>
    </row>
    <row r="541" spans="1:88" ht="19.5" customHeight="1" x14ac:dyDescent="0.2">
      <c r="A541" s="46"/>
      <c r="B541" s="46"/>
      <c r="C541" s="59"/>
      <c r="D541" s="87"/>
      <c r="E541" s="68"/>
      <c r="F541" s="68"/>
      <c r="G541" s="46"/>
      <c r="H541" s="46"/>
      <c r="I541" s="60"/>
      <c r="J541" s="71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9"/>
      <c r="BO541" s="9"/>
      <c r="BP541" s="9"/>
      <c r="BQ541" s="9"/>
      <c r="BR541" s="9"/>
      <c r="BS541" s="9"/>
      <c r="BT541" s="9"/>
      <c r="BU541" s="9"/>
      <c r="BV541" s="9"/>
      <c r="BW541" s="9"/>
      <c r="BX541" s="9"/>
      <c r="BY541" s="9"/>
      <c r="BZ541" s="9"/>
      <c r="CA541" s="9"/>
      <c r="CB541" s="9"/>
      <c r="CC541" s="9"/>
      <c r="CD541" s="9"/>
      <c r="CE541" s="9"/>
      <c r="CF541" s="9"/>
      <c r="CG541" s="9"/>
      <c r="CH541" s="9"/>
      <c r="CJ541" s="9"/>
    </row>
    <row r="542" spans="1:88" ht="19.5" customHeight="1" x14ac:dyDescent="0.2">
      <c r="A542" s="46"/>
      <c r="B542" s="46"/>
      <c r="C542" s="59"/>
      <c r="D542" s="87"/>
      <c r="E542" s="68"/>
      <c r="F542" s="68"/>
      <c r="G542" s="46"/>
      <c r="H542" s="46"/>
      <c r="I542" s="60"/>
      <c r="J542" s="71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9"/>
      <c r="BO542" s="9"/>
      <c r="BP542" s="9"/>
      <c r="BQ542" s="9"/>
      <c r="BR542" s="9"/>
      <c r="BS542" s="9"/>
      <c r="BT542" s="9"/>
      <c r="BU542" s="9"/>
      <c r="BV542" s="9"/>
      <c r="BW542" s="9"/>
      <c r="BX542" s="9"/>
      <c r="BY542" s="9"/>
      <c r="BZ542" s="9"/>
      <c r="CA542" s="9"/>
      <c r="CB542" s="9"/>
      <c r="CC542" s="9"/>
      <c r="CD542" s="9"/>
      <c r="CE542" s="9"/>
      <c r="CF542" s="9"/>
      <c r="CG542" s="9"/>
      <c r="CH542" s="9"/>
      <c r="CJ542" s="9"/>
    </row>
    <row r="543" spans="1:88" ht="19.5" customHeight="1" x14ac:dyDescent="0.2">
      <c r="A543" s="46"/>
      <c r="B543" s="46"/>
      <c r="C543" s="59"/>
      <c r="D543" s="87"/>
      <c r="E543" s="68"/>
      <c r="F543" s="68"/>
      <c r="G543" s="46"/>
      <c r="H543" s="46"/>
      <c r="I543" s="60"/>
      <c r="J543" s="71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9"/>
      <c r="BO543" s="9"/>
      <c r="BP543" s="9"/>
      <c r="BQ543" s="9"/>
      <c r="BR543" s="9"/>
      <c r="BS543" s="9"/>
      <c r="BT543" s="9"/>
      <c r="BU543" s="9"/>
      <c r="BV543" s="9"/>
      <c r="BW543" s="9"/>
      <c r="BX543" s="9"/>
      <c r="BY543" s="9"/>
      <c r="BZ543" s="9"/>
      <c r="CA543" s="9"/>
      <c r="CB543" s="9"/>
      <c r="CC543" s="9"/>
      <c r="CD543" s="9"/>
      <c r="CE543" s="9"/>
      <c r="CF543" s="9"/>
      <c r="CG543" s="9"/>
      <c r="CH543" s="9"/>
      <c r="CJ543" s="9"/>
    </row>
    <row r="544" spans="1:88" ht="19.5" customHeight="1" x14ac:dyDescent="0.2">
      <c r="A544" s="46"/>
      <c r="B544" s="46"/>
      <c r="C544" s="59"/>
      <c r="D544" s="87"/>
      <c r="E544" s="68"/>
      <c r="F544" s="68"/>
      <c r="G544" s="46"/>
      <c r="H544" s="46"/>
      <c r="I544" s="60"/>
      <c r="J544" s="71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9"/>
      <c r="BO544" s="9"/>
      <c r="BP544" s="9"/>
      <c r="BQ544" s="9"/>
      <c r="BR544" s="9"/>
      <c r="BS544" s="9"/>
      <c r="BT544" s="9"/>
      <c r="BU544" s="9"/>
      <c r="BV544" s="9"/>
      <c r="BW544" s="9"/>
      <c r="BX544" s="9"/>
      <c r="BY544" s="9"/>
      <c r="BZ544" s="9"/>
      <c r="CA544" s="9"/>
      <c r="CB544" s="9"/>
      <c r="CC544" s="9"/>
      <c r="CD544" s="9"/>
      <c r="CE544" s="9"/>
      <c r="CF544" s="9"/>
      <c r="CG544" s="9"/>
      <c r="CH544" s="9"/>
      <c r="CJ544" s="9"/>
    </row>
    <row r="545" spans="1:88" ht="19.5" customHeight="1" x14ac:dyDescent="0.2">
      <c r="A545" s="46"/>
      <c r="B545" s="46"/>
      <c r="C545" s="59"/>
      <c r="D545" s="87"/>
      <c r="E545" s="68"/>
      <c r="F545" s="68"/>
      <c r="G545" s="46"/>
      <c r="H545" s="46"/>
      <c r="I545" s="60"/>
      <c r="J545" s="71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9"/>
      <c r="BO545" s="9"/>
      <c r="BP545" s="9"/>
      <c r="BQ545" s="9"/>
      <c r="BR545" s="9"/>
      <c r="BS545" s="9"/>
      <c r="BT545" s="9"/>
      <c r="BU545" s="9"/>
      <c r="BV545" s="9"/>
      <c r="BW545" s="9"/>
      <c r="BX545" s="9"/>
      <c r="BY545" s="9"/>
      <c r="BZ545" s="9"/>
      <c r="CA545" s="9"/>
      <c r="CB545" s="9"/>
      <c r="CC545" s="9"/>
      <c r="CD545" s="9"/>
      <c r="CE545" s="9"/>
      <c r="CF545" s="9"/>
      <c r="CG545" s="9"/>
      <c r="CH545" s="9"/>
      <c r="CJ545" s="9"/>
    </row>
    <row r="546" spans="1:88" ht="19.5" customHeight="1" x14ac:dyDescent="0.2">
      <c r="A546" s="46"/>
      <c r="B546" s="46"/>
      <c r="C546" s="59"/>
      <c r="D546" s="87"/>
      <c r="E546" s="68"/>
      <c r="F546" s="68"/>
      <c r="G546" s="46"/>
      <c r="H546" s="46"/>
      <c r="I546" s="60"/>
      <c r="J546" s="71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  <c r="BV546" s="9"/>
      <c r="BW546" s="9"/>
      <c r="BX546" s="9"/>
      <c r="BY546" s="9"/>
      <c r="BZ546" s="9"/>
      <c r="CA546" s="9"/>
      <c r="CB546" s="9"/>
      <c r="CC546" s="9"/>
      <c r="CD546" s="9"/>
      <c r="CE546" s="9"/>
      <c r="CF546" s="9"/>
      <c r="CG546" s="9"/>
      <c r="CH546" s="9"/>
      <c r="CJ546" s="9"/>
    </row>
    <row r="547" spans="1:88" ht="19.5" customHeight="1" x14ac:dyDescent="0.2">
      <c r="A547" s="46"/>
      <c r="B547" s="46"/>
      <c r="C547" s="59"/>
      <c r="D547" s="87"/>
      <c r="E547" s="68"/>
      <c r="F547" s="68"/>
      <c r="G547" s="46"/>
      <c r="H547" s="46"/>
      <c r="I547" s="60"/>
      <c r="J547" s="71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  <c r="BU547" s="9"/>
      <c r="BV547" s="9"/>
      <c r="BW547" s="9"/>
      <c r="BX547" s="9"/>
      <c r="BY547" s="9"/>
      <c r="BZ547" s="9"/>
      <c r="CA547" s="9"/>
      <c r="CB547" s="9"/>
      <c r="CC547" s="9"/>
      <c r="CD547" s="9"/>
      <c r="CE547" s="9"/>
      <c r="CF547" s="9"/>
      <c r="CG547" s="9"/>
      <c r="CH547" s="9"/>
      <c r="CJ547" s="9"/>
    </row>
    <row r="548" spans="1:88" ht="19.5" customHeight="1" x14ac:dyDescent="0.2">
      <c r="A548" s="46"/>
      <c r="B548" s="46"/>
      <c r="C548" s="59"/>
      <c r="D548" s="87"/>
      <c r="E548" s="68"/>
      <c r="F548" s="68"/>
      <c r="G548" s="46"/>
      <c r="H548" s="46"/>
      <c r="I548" s="60"/>
      <c r="J548" s="71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9"/>
      <c r="BO548" s="9"/>
      <c r="BP548" s="9"/>
      <c r="BQ548" s="9"/>
      <c r="BR548" s="9"/>
      <c r="BS548" s="9"/>
      <c r="BT548" s="9"/>
      <c r="BU548" s="9"/>
      <c r="BV548" s="9"/>
      <c r="BW548" s="9"/>
      <c r="BX548" s="9"/>
      <c r="BY548" s="9"/>
      <c r="BZ548" s="9"/>
      <c r="CA548" s="9"/>
      <c r="CB548" s="9"/>
      <c r="CC548" s="9"/>
      <c r="CD548" s="9"/>
      <c r="CE548" s="9"/>
      <c r="CF548" s="9"/>
      <c r="CG548" s="9"/>
      <c r="CH548" s="9"/>
      <c r="CJ548" s="9"/>
    </row>
    <row r="549" spans="1:88" ht="19.5" customHeight="1" x14ac:dyDescent="0.2">
      <c r="A549" s="46"/>
      <c r="B549" s="46"/>
      <c r="C549" s="59"/>
      <c r="D549" s="87"/>
      <c r="E549" s="68"/>
      <c r="F549" s="68"/>
      <c r="G549" s="46"/>
      <c r="H549" s="46"/>
      <c r="I549" s="60"/>
      <c r="J549" s="71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9"/>
      <c r="BO549" s="9"/>
      <c r="BP549" s="9"/>
      <c r="BQ549" s="9"/>
      <c r="BR549" s="9"/>
      <c r="BS549" s="9"/>
      <c r="BT549" s="9"/>
      <c r="BU549" s="9"/>
      <c r="BV549" s="9"/>
      <c r="BW549" s="9"/>
      <c r="BX549" s="9"/>
      <c r="BY549" s="9"/>
      <c r="BZ549" s="9"/>
      <c r="CA549" s="9"/>
      <c r="CB549" s="9"/>
      <c r="CC549" s="9"/>
      <c r="CD549" s="9"/>
      <c r="CE549" s="9"/>
      <c r="CF549" s="9"/>
      <c r="CG549" s="9"/>
      <c r="CH549" s="9"/>
      <c r="CJ549" s="9"/>
    </row>
    <row r="550" spans="1:88" ht="19.5" customHeight="1" x14ac:dyDescent="0.2">
      <c r="A550" s="46"/>
      <c r="B550" s="46"/>
      <c r="C550" s="59"/>
      <c r="D550" s="87"/>
      <c r="E550" s="68"/>
      <c r="F550" s="68"/>
      <c r="G550" s="46"/>
      <c r="H550" s="46"/>
      <c r="I550" s="60"/>
      <c r="J550" s="71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9"/>
      <c r="BO550" s="9"/>
      <c r="BP550" s="9"/>
      <c r="BQ550" s="9"/>
      <c r="BR550" s="9"/>
      <c r="BS550" s="9"/>
      <c r="BT550" s="9"/>
      <c r="BU550" s="9"/>
      <c r="BV550" s="9"/>
      <c r="BW550" s="9"/>
      <c r="BX550" s="9"/>
      <c r="BY550" s="9"/>
      <c r="BZ550" s="9"/>
      <c r="CA550" s="9"/>
      <c r="CB550" s="9"/>
      <c r="CC550" s="9"/>
      <c r="CD550" s="9"/>
      <c r="CE550" s="9"/>
      <c r="CF550" s="9"/>
      <c r="CG550" s="9"/>
      <c r="CH550" s="9"/>
      <c r="CJ550" s="9"/>
    </row>
    <row r="551" spans="1:88" ht="19.5" customHeight="1" x14ac:dyDescent="0.2">
      <c r="A551" s="46"/>
      <c r="B551" s="46"/>
      <c r="C551" s="59"/>
      <c r="D551" s="87"/>
      <c r="E551" s="68"/>
      <c r="F551" s="68"/>
      <c r="G551" s="46"/>
      <c r="H551" s="46"/>
      <c r="I551" s="60"/>
      <c r="J551" s="71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9"/>
      <c r="BO551" s="9"/>
      <c r="BP551" s="9"/>
      <c r="BQ551" s="9"/>
      <c r="BR551" s="9"/>
      <c r="BS551" s="9"/>
      <c r="BT551" s="9"/>
      <c r="BU551" s="9"/>
      <c r="BV551" s="9"/>
      <c r="BW551" s="9"/>
      <c r="BX551" s="9"/>
      <c r="BY551" s="9"/>
      <c r="BZ551" s="9"/>
      <c r="CA551" s="9"/>
      <c r="CB551" s="9"/>
      <c r="CC551" s="9"/>
      <c r="CD551" s="9"/>
      <c r="CE551" s="9"/>
      <c r="CF551" s="9"/>
      <c r="CG551" s="9"/>
      <c r="CH551" s="9"/>
      <c r="CJ551" s="9"/>
    </row>
    <row r="552" spans="1:88" ht="19.5" customHeight="1" x14ac:dyDescent="0.2">
      <c r="A552" s="46"/>
      <c r="B552" s="46"/>
      <c r="C552" s="59"/>
      <c r="D552" s="87"/>
      <c r="E552" s="68"/>
      <c r="F552" s="68"/>
      <c r="G552" s="46"/>
      <c r="H552" s="46"/>
      <c r="I552" s="60"/>
      <c r="J552" s="71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9"/>
      <c r="BO552" s="9"/>
      <c r="BP552" s="9"/>
      <c r="BQ552" s="9"/>
      <c r="BR552" s="9"/>
      <c r="BS552" s="9"/>
      <c r="BT552" s="9"/>
      <c r="BU552" s="9"/>
      <c r="BV552" s="9"/>
      <c r="BW552" s="9"/>
      <c r="BX552" s="9"/>
      <c r="BY552" s="9"/>
      <c r="BZ552" s="9"/>
      <c r="CA552" s="9"/>
      <c r="CB552" s="9"/>
      <c r="CC552" s="9"/>
      <c r="CD552" s="9"/>
      <c r="CE552" s="9"/>
      <c r="CF552" s="9"/>
      <c r="CG552" s="9"/>
      <c r="CH552" s="9"/>
      <c r="CJ552" s="9"/>
    </row>
    <row r="553" spans="1:88" ht="19.5" customHeight="1" x14ac:dyDescent="0.2">
      <c r="A553" s="46"/>
      <c r="B553" s="46"/>
      <c r="C553" s="59"/>
      <c r="D553" s="87"/>
      <c r="E553" s="68"/>
      <c r="F553" s="68"/>
      <c r="G553" s="46"/>
      <c r="H553" s="46"/>
      <c r="I553" s="60"/>
      <c r="J553" s="71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9"/>
      <c r="BM553" s="9"/>
      <c r="BN553" s="9"/>
      <c r="BO553" s="9"/>
      <c r="BP553" s="9"/>
      <c r="BQ553" s="9"/>
      <c r="BR553" s="9"/>
      <c r="BS553" s="9"/>
      <c r="BT553" s="9"/>
      <c r="BU553" s="9"/>
      <c r="BV553" s="9"/>
      <c r="BW553" s="9"/>
      <c r="BX553" s="9"/>
      <c r="BY553" s="9"/>
      <c r="BZ553" s="9"/>
      <c r="CA553" s="9"/>
      <c r="CB553" s="9"/>
      <c r="CC553" s="9"/>
      <c r="CD553" s="9"/>
      <c r="CE553" s="9"/>
      <c r="CF553" s="9"/>
      <c r="CG553" s="9"/>
      <c r="CH553" s="9"/>
      <c r="CJ553" s="9"/>
    </row>
    <row r="554" spans="1:88" ht="19.5" customHeight="1" x14ac:dyDescent="0.2">
      <c r="A554" s="46"/>
      <c r="B554" s="46"/>
      <c r="C554" s="59"/>
      <c r="D554" s="87"/>
      <c r="E554" s="68"/>
      <c r="F554" s="68"/>
      <c r="G554" s="46"/>
      <c r="H554" s="46"/>
      <c r="I554" s="60"/>
      <c r="J554" s="71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9"/>
      <c r="BO554" s="9"/>
      <c r="BP554" s="9"/>
      <c r="BQ554" s="9"/>
      <c r="BR554" s="9"/>
      <c r="BS554" s="9"/>
      <c r="BT554" s="9"/>
      <c r="BU554" s="9"/>
      <c r="BV554" s="9"/>
      <c r="BW554" s="9"/>
      <c r="BX554" s="9"/>
      <c r="BY554" s="9"/>
      <c r="BZ554" s="9"/>
      <c r="CA554" s="9"/>
      <c r="CB554" s="9"/>
      <c r="CC554" s="9"/>
      <c r="CD554" s="9"/>
      <c r="CE554" s="9"/>
      <c r="CF554" s="9"/>
      <c r="CG554" s="9"/>
      <c r="CH554" s="9"/>
      <c r="CJ554" s="9"/>
    </row>
    <row r="555" spans="1:88" ht="19.5" customHeight="1" x14ac:dyDescent="0.2">
      <c r="A555" s="46"/>
      <c r="B555" s="46"/>
      <c r="C555" s="59"/>
      <c r="D555" s="87"/>
      <c r="E555" s="68"/>
      <c r="F555" s="68"/>
      <c r="G555" s="46"/>
      <c r="H555" s="46"/>
      <c r="I555" s="60"/>
      <c r="J555" s="71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9"/>
      <c r="BO555" s="9"/>
      <c r="BP555" s="9"/>
      <c r="BQ555" s="9"/>
      <c r="BR555" s="9"/>
      <c r="BS555" s="9"/>
      <c r="BT555" s="9"/>
      <c r="BU555" s="9"/>
      <c r="BV555" s="9"/>
      <c r="BW555" s="9"/>
      <c r="BX555" s="9"/>
      <c r="BY555" s="9"/>
      <c r="BZ555" s="9"/>
      <c r="CA555" s="9"/>
      <c r="CB555" s="9"/>
      <c r="CC555" s="9"/>
      <c r="CD555" s="9"/>
      <c r="CE555" s="9"/>
      <c r="CF555" s="9"/>
      <c r="CG555" s="9"/>
      <c r="CH555" s="9"/>
      <c r="CJ555" s="9"/>
    </row>
    <row r="556" spans="1:88" ht="19.5" customHeight="1" x14ac:dyDescent="0.2">
      <c r="A556" s="46"/>
      <c r="B556" s="46"/>
      <c r="C556" s="59"/>
      <c r="D556" s="87"/>
      <c r="E556" s="68"/>
      <c r="F556" s="68"/>
      <c r="G556" s="46"/>
      <c r="H556" s="46"/>
      <c r="I556" s="60"/>
      <c r="J556" s="71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9"/>
      <c r="BO556" s="9"/>
      <c r="BP556" s="9"/>
      <c r="BQ556" s="9"/>
      <c r="BR556" s="9"/>
      <c r="BS556" s="9"/>
      <c r="BT556" s="9"/>
      <c r="BU556" s="9"/>
      <c r="BV556" s="9"/>
      <c r="BW556" s="9"/>
      <c r="BX556" s="9"/>
      <c r="BY556" s="9"/>
      <c r="BZ556" s="9"/>
      <c r="CA556" s="9"/>
      <c r="CB556" s="9"/>
      <c r="CC556" s="9"/>
      <c r="CD556" s="9"/>
      <c r="CE556" s="9"/>
      <c r="CF556" s="9"/>
      <c r="CG556" s="9"/>
      <c r="CH556" s="9"/>
      <c r="CJ556" s="9"/>
    </row>
    <row r="557" spans="1:88" ht="19.5" customHeight="1" x14ac:dyDescent="0.2">
      <c r="A557" s="46"/>
      <c r="B557" s="46"/>
      <c r="C557" s="59"/>
      <c r="D557" s="87"/>
      <c r="E557" s="68"/>
      <c r="F557" s="68"/>
      <c r="G557" s="46"/>
      <c r="H557" s="46"/>
      <c r="I557" s="60"/>
      <c r="J557" s="71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9"/>
      <c r="BO557" s="9"/>
      <c r="BP557" s="9"/>
      <c r="BQ557" s="9"/>
      <c r="BR557" s="9"/>
      <c r="BS557" s="9"/>
      <c r="BT557" s="9"/>
      <c r="BU557" s="9"/>
      <c r="BV557" s="9"/>
      <c r="BW557" s="9"/>
      <c r="BX557" s="9"/>
      <c r="BY557" s="9"/>
      <c r="BZ557" s="9"/>
      <c r="CA557" s="9"/>
      <c r="CB557" s="9"/>
      <c r="CC557" s="9"/>
      <c r="CD557" s="9"/>
      <c r="CE557" s="9"/>
      <c r="CF557" s="9"/>
      <c r="CG557" s="9"/>
      <c r="CH557" s="9"/>
      <c r="CJ557" s="9"/>
    </row>
    <row r="558" spans="1:88" ht="19.5" customHeight="1" x14ac:dyDescent="0.2">
      <c r="A558" s="46"/>
      <c r="B558" s="46"/>
      <c r="C558" s="59"/>
      <c r="D558" s="87"/>
      <c r="E558" s="68"/>
      <c r="F558" s="68"/>
      <c r="G558" s="46"/>
      <c r="H558" s="46"/>
      <c r="I558" s="60"/>
      <c r="J558" s="71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9"/>
      <c r="BO558" s="9"/>
      <c r="BP558" s="9"/>
      <c r="BQ558" s="9"/>
      <c r="BR558" s="9"/>
      <c r="BS558" s="9"/>
      <c r="BT558" s="9"/>
      <c r="BU558" s="9"/>
      <c r="BV558" s="9"/>
      <c r="BW558" s="9"/>
      <c r="BX558" s="9"/>
      <c r="BY558" s="9"/>
      <c r="BZ558" s="9"/>
      <c r="CA558" s="9"/>
      <c r="CB558" s="9"/>
      <c r="CC558" s="9"/>
      <c r="CD558" s="9"/>
      <c r="CE558" s="9"/>
      <c r="CF558" s="9"/>
      <c r="CG558" s="9"/>
      <c r="CH558" s="9"/>
      <c r="CJ558" s="9"/>
    </row>
    <row r="559" spans="1:88" ht="19.5" customHeight="1" x14ac:dyDescent="0.2">
      <c r="A559" s="46"/>
      <c r="B559" s="46"/>
      <c r="C559" s="59"/>
      <c r="D559" s="87"/>
      <c r="E559" s="68"/>
      <c r="F559" s="68"/>
      <c r="G559" s="46"/>
      <c r="H559" s="46"/>
      <c r="I559" s="60"/>
      <c r="J559" s="71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9"/>
      <c r="BO559" s="9"/>
      <c r="BP559" s="9"/>
      <c r="BQ559" s="9"/>
      <c r="BR559" s="9"/>
      <c r="BS559" s="9"/>
      <c r="BT559" s="9"/>
      <c r="BU559" s="9"/>
      <c r="BV559" s="9"/>
      <c r="BW559" s="9"/>
      <c r="BX559" s="9"/>
      <c r="BY559" s="9"/>
      <c r="BZ559" s="9"/>
      <c r="CA559" s="9"/>
      <c r="CB559" s="9"/>
      <c r="CC559" s="9"/>
      <c r="CD559" s="9"/>
      <c r="CE559" s="9"/>
      <c r="CF559" s="9"/>
      <c r="CG559" s="9"/>
      <c r="CH559" s="9"/>
      <c r="CJ559" s="9"/>
    </row>
    <row r="560" spans="1:88" ht="19.5" customHeight="1" x14ac:dyDescent="0.2">
      <c r="A560" s="46"/>
      <c r="B560" s="46"/>
      <c r="C560" s="59"/>
      <c r="D560" s="87"/>
      <c r="E560" s="68"/>
      <c r="F560" s="68"/>
      <c r="G560" s="46"/>
      <c r="H560" s="46"/>
      <c r="I560" s="60"/>
      <c r="J560" s="71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9"/>
      <c r="BO560" s="9"/>
      <c r="BP560" s="9"/>
      <c r="BQ560" s="9"/>
      <c r="BR560" s="9"/>
      <c r="BS560" s="9"/>
      <c r="BT560" s="9"/>
      <c r="BU560" s="9"/>
      <c r="BV560" s="9"/>
      <c r="BW560" s="9"/>
      <c r="BX560" s="9"/>
      <c r="BY560" s="9"/>
      <c r="BZ560" s="9"/>
      <c r="CA560" s="9"/>
      <c r="CB560" s="9"/>
      <c r="CC560" s="9"/>
      <c r="CD560" s="9"/>
      <c r="CE560" s="9"/>
      <c r="CF560" s="9"/>
      <c r="CG560" s="9"/>
      <c r="CH560" s="9"/>
      <c r="CJ560" s="9"/>
    </row>
    <row r="561" spans="1:88" ht="19.5" customHeight="1" x14ac:dyDescent="0.2">
      <c r="A561" s="46"/>
      <c r="B561" s="46"/>
      <c r="C561" s="59"/>
      <c r="D561" s="87"/>
      <c r="E561" s="68"/>
      <c r="F561" s="68"/>
      <c r="G561" s="46"/>
      <c r="H561" s="46"/>
      <c r="I561" s="60"/>
      <c r="J561" s="71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9"/>
      <c r="BO561" s="9"/>
      <c r="BP561" s="9"/>
      <c r="BQ561" s="9"/>
      <c r="BR561" s="9"/>
      <c r="BS561" s="9"/>
      <c r="BT561" s="9"/>
      <c r="BU561" s="9"/>
      <c r="BV561" s="9"/>
      <c r="BW561" s="9"/>
      <c r="BX561" s="9"/>
      <c r="BY561" s="9"/>
      <c r="BZ561" s="9"/>
      <c r="CA561" s="9"/>
      <c r="CB561" s="9"/>
      <c r="CC561" s="9"/>
      <c r="CD561" s="9"/>
      <c r="CE561" s="9"/>
      <c r="CF561" s="9"/>
      <c r="CG561" s="9"/>
      <c r="CH561" s="9"/>
      <c r="CJ561" s="9"/>
    </row>
    <row r="562" spans="1:88" ht="19.5" customHeight="1" x14ac:dyDescent="0.2">
      <c r="A562" s="46"/>
      <c r="B562" s="46"/>
      <c r="C562" s="59"/>
      <c r="D562" s="87"/>
      <c r="E562" s="68"/>
      <c r="F562" s="68"/>
      <c r="G562" s="46"/>
      <c r="H562" s="46"/>
      <c r="I562" s="60"/>
      <c r="J562" s="71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9"/>
      <c r="BO562" s="9"/>
      <c r="BP562" s="9"/>
      <c r="BQ562" s="9"/>
      <c r="BR562" s="9"/>
      <c r="BS562" s="9"/>
      <c r="BT562" s="9"/>
      <c r="BU562" s="9"/>
      <c r="BV562" s="9"/>
      <c r="BW562" s="9"/>
      <c r="BX562" s="9"/>
      <c r="BY562" s="9"/>
      <c r="BZ562" s="9"/>
      <c r="CA562" s="9"/>
      <c r="CB562" s="9"/>
      <c r="CC562" s="9"/>
      <c r="CD562" s="9"/>
      <c r="CE562" s="9"/>
      <c r="CF562" s="9"/>
      <c r="CG562" s="9"/>
      <c r="CH562" s="9"/>
      <c r="CJ562" s="9"/>
    </row>
    <row r="563" spans="1:88" ht="19.5" customHeight="1" x14ac:dyDescent="0.2">
      <c r="A563" s="46"/>
      <c r="B563" s="46"/>
      <c r="C563" s="59"/>
      <c r="D563" s="87"/>
      <c r="E563" s="68"/>
      <c r="F563" s="68"/>
      <c r="G563" s="46"/>
      <c r="H563" s="46"/>
      <c r="I563" s="60"/>
      <c r="J563" s="71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9"/>
      <c r="BO563" s="9"/>
      <c r="BP563" s="9"/>
      <c r="BQ563" s="9"/>
      <c r="BR563" s="9"/>
      <c r="BS563" s="9"/>
      <c r="BT563" s="9"/>
      <c r="BU563" s="9"/>
      <c r="BV563" s="9"/>
      <c r="BW563" s="9"/>
      <c r="BX563" s="9"/>
      <c r="BY563" s="9"/>
      <c r="BZ563" s="9"/>
      <c r="CA563" s="9"/>
      <c r="CB563" s="9"/>
      <c r="CC563" s="9"/>
      <c r="CD563" s="9"/>
      <c r="CE563" s="9"/>
      <c r="CF563" s="9"/>
      <c r="CG563" s="9"/>
      <c r="CH563" s="9"/>
      <c r="CJ563" s="9"/>
    </row>
    <row r="564" spans="1:88" ht="19.5" customHeight="1" x14ac:dyDescent="0.2">
      <c r="A564" s="46"/>
      <c r="B564" s="46"/>
      <c r="C564" s="59"/>
      <c r="D564" s="87"/>
      <c r="E564" s="68"/>
      <c r="F564" s="68"/>
      <c r="G564" s="46"/>
      <c r="H564" s="46"/>
      <c r="I564" s="60"/>
      <c r="J564" s="71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9"/>
      <c r="BO564" s="9"/>
      <c r="BP564" s="9"/>
      <c r="BQ564" s="9"/>
      <c r="BR564" s="9"/>
      <c r="BS564" s="9"/>
      <c r="BT564" s="9"/>
      <c r="BU564" s="9"/>
      <c r="BV564" s="9"/>
      <c r="BW564" s="9"/>
      <c r="BX564" s="9"/>
      <c r="BY564" s="9"/>
      <c r="BZ564" s="9"/>
      <c r="CA564" s="9"/>
      <c r="CB564" s="9"/>
      <c r="CC564" s="9"/>
      <c r="CD564" s="9"/>
      <c r="CE564" s="9"/>
      <c r="CF564" s="9"/>
      <c r="CG564" s="9"/>
      <c r="CH564" s="9"/>
      <c r="CJ564" s="9"/>
    </row>
    <row r="565" spans="1:88" ht="19.5" customHeight="1" x14ac:dyDescent="0.2">
      <c r="C565" s="59"/>
    </row>
    <row r="566" spans="1:88" ht="19.5" customHeight="1" x14ac:dyDescent="0.2">
      <c r="C566" s="59"/>
    </row>
    <row r="567" spans="1:88" ht="19.5" customHeight="1" x14ac:dyDescent="0.2">
      <c r="C567" s="59"/>
    </row>
    <row r="568" spans="1:88" ht="19.5" customHeight="1" x14ac:dyDescent="0.2">
      <c r="C568" s="59"/>
    </row>
    <row r="569" spans="1:88" ht="19.5" customHeight="1" x14ac:dyDescent="0.2">
      <c r="C569" s="59"/>
    </row>
    <row r="570" spans="1:88" ht="19.5" customHeight="1" x14ac:dyDescent="0.2">
      <c r="C570" s="59"/>
    </row>
    <row r="571" spans="1:88" ht="19.5" customHeight="1" x14ac:dyDescent="0.2">
      <c r="C571" s="59"/>
    </row>
    <row r="572" spans="1:88" ht="19.5" customHeight="1" x14ac:dyDescent="0.2">
      <c r="C572" s="59"/>
    </row>
    <row r="573" spans="1:88" ht="19.5" customHeight="1" x14ac:dyDescent="0.2">
      <c r="C573" s="59"/>
    </row>
    <row r="574" spans="1:88" ht="19.5" customHeight="1" x14ac:dyDescent="0.2">
      <c r="C574" s="59"/>
    </row>
    <row r="575" spans="1:88" ht="19.5" customHeight="1" x14ac:dyDescent="0.2">
      <c r="C575" s="59"/>
    </row>
    <row r="576" spans="1:88" ht="19.5" customHeight="1" x14ac:dyDescent="0.2">
      <c r="C576" s="59"/>
    </row>
    <row r="577" spans="3:3" ht="19.5" customHeight="1" x14ac:dyDescent="0.2">
      <c r="C577" s="59"/>
    </row>
    <row r="578" spans="3:3" ht="19.5" customHeight="1" x14ac:dyDescent="0.2">
      <c r="C578" s="59"/>
    </row>
    <row r="579" spans="3:3" ht="19.5" customHeight="1" x14ac:dyDescent="0.2">
      <c r="C579" s="59"/>
    </row>
    <row r="580" spans="3:3" ht="19.5" customHeight="1" x14ac:dyDescent="0.2">
      <c r="C580" s="59"/>
    </row>
    <row r="581" spans="3:3" ht="19.5" customHeight="1" x14ac:dyDescent="0.2">
      <c r="C581" s="59"/>
    </row>
    <row r="582" spans="3:3" ht="19.5" customHeight="1" x14ac:dyDescent="0.2">
      <c r="C582" s="59"/>
    </row>
    <row r="583" spans="3:3" ht="19.5" customHeight="1" x14ac:dyDescent="0.2">
      <c r="C583" s="59"/>
    </row>
    <row r="584" spans="3:3" ht="19.5" customHeight="1" x14ac:dyDescent="0.2">
      <c r="C584" s="59"/>
    </row>
    <row r="585" spans="3:3" ht="19.5" customHeight="1" x14ac:dyDescent="0.2">
      <c r="C585" s="59"/>
    </row>
    <row r="586" spans="3:3" ht="19.5" customHeight="1" x14ac:dyDescent="0.2">
      <c r="C586" s="59"/>
    </row>
    <row r="587" spans="3:3" ht="19.5" customHeight="1" x14ac:dyDescent="0.2">
      <c r="C587" s="59"/>
    </row>
    <row r="588" spans="3:3" ht="19.5" customHeight="1" x14ac:dyDescent="0.2">
      <c r="C588" s="59"/>
    </row>
    <row r="589" spans="3:3" ht="19.5" customHeight="1" x14ac:dyDescent="0.2">
      <c r="C589" s="59"/>
    </row>
    <row r="590" spans="3:3" ht="19.5" customHeight="1" x14ac:dyDescent="0.2">
      <c r="C590" s="59"/>
    </row>
    <row r="591" spans="3:3" ht="19.5" customHeight="1" x14ac:dyDescent="0.2">
      <c r="C591" s="59"/>
    </row>
    <row r="592" spans="3:3" ht="19.5" customHeight="1" x14ac:dyDescent="0.2">
      <c r="C592" s="59"/>
    </row>
    <row r="593" spans="3:3" ht="19.5" customHeight="1" x14ac:dyDescent="0.2">
      <c r="C593" s="59"/>
    </row>
    <row r="594" spans="3:3" ht="19.5" customHeight="1" x14ac:dyDescent="0.2">
      <c r="C594" s="59"/>
    </row>
    <row r="595" spans="3:3" ht="19.5" customHeight="1" x14ac:dyDescent="0.2">
      <c r="C595" s="59"/>
    </row>
    <row r="596" spans="3:3" ht="19.5" customHeight="1" x14ac:dyDescent="0.2">
      <c r="C596" s="59"/>
    </row>
    <row r="597" spans="3:3" ht="19.5" customHeight="1" x14ac:dyDescent="0.2">
      <c r="C597" s="59"/>
    </row>
    <row r="598" spans="3:3" ht="19.5" customHeight="1" x14ac:dyDescent="0.2">
      <c r="C598" s="59"/>
    </row>
    <row r="599" spans="3:3" ht="19.5" customHeight="1" x14ac:dyDescent="0.2">
      <c r="C599" s="59"/>
    </row>
    <row r="600" spans="3:3" ht="19.5" customHeight="1" x14ac:dyDescent="0.2">
      <c r="C600" s="59"/>
    </row>
    <row r="601" spans="3:3" ht="19.5" customHeight="1" x14ac:dyDescent="0.2">
      <c r="C601" s="59"/>
    </row>
    <row r="602" spans="3:3" ht="19.5" customHeight="1" x14ac:dyDescent="0.2">
      <c r="C602" s="59"/>
    </row>
    <row r="603" spans="3:3" ht="19.5" customHeight="1" x14ac:dyDescent="0.2">
      <c r="C603" s="59"/>
    </row>
    <row r="604" spans="3:3" ht="19.5" customHeight="1" x14ac:dyDescent="0.2">
      <c r="C604" s="59"/>
    </row>
    <row r="605" spans="3:3" ht="19.5" customHeight="1" x14ac:dyDescent="0.2">
      <c r="C605" s="59"/>
    </row>
    <row r="606" spans="3:3" ht="19.5" customHeight="1" x14ac:dyDescent="0.2">
      <c r="C606" s="59"/>
    </row>
    <row r="607" spans="3:3" ht="19.5" customHeight="1" x14ac:dyDescent="0.2">
      <c r="C607" s="59"/>
    </row>
    <row r="608" spans="3:3" ht="19.5" customHeight="1" x14ac:dyDescent="0.2">
      <c r="C608" s="59"/>
    </row>
    <row r="609" spans="3:3" ht="19.5" customHeight="1" x14ac:dyDescent="0.2">
      <c r="C609" s="59"/>
    </row>
    <row r="610" spans="3:3" ht="19.5" customHeight="1" x14ac:dyDescent="0.2">
      <c r="C610" s="59"/>
    </row>
    <row r="611" spans="3:3" ht="19.5" customHeight="1" x14ac:dyDescent="0.2">
      <c r="C611" s="59"/>
    </row>
    <row r="612" spans="3:3" ht="19.5" customHeight="1" x14ac:dyDescent="0.2">
      <c r="C612" s="59"/>
    </row>
    <row r="613" spans="3:3" ht="19.5" customHeight="1" x14ac:dyDescent="0.2">
      <c r="C613" s="59"/>
    </row>
    <row r="614" spans="3:3" ht="19.5" customHeight="1" x14ac:dyDescent="0.2">
      <c r="C614" s="59"/>
    </row>
    <row r="615" spans="3:3" ht="19.5" customHeight="1" x14ac:dyDescent="0.2">
      <c r="C615" s="59"/>
    </row>
    <row r="616" spans="3:3" ht="19.5" customHeight="1" x14ac:dyDescent="0.2">
      <c r="C616" s="59"/>
    </row>
    <row r="617" spans="3:3" ht="19.5" customHeight="1" x14ac:dyDescent="0.2">
      <c r="C617" s="59"/>
    </row>
    <row r="618" spans="3:3" ht="19.5" customHeight="1" x14ac:dyDescent="0.2">
      <c r="C618" s="59"/>
    </row>
    <row r="619" spans="3:3" ht="19.5" customHeight="1" x14ac:dyDescent="0.2">
      <c r="C619" s="59"/>
    </row>
    <row r="620" spans="3:3" ht="19.5" customHeight="1" x14ac:dyDescent="0.2">
      <c r="C620" s="59"/>
    </row>
    <row r="621" spans="3:3" ht="19.5" customHeight="1" x14ac:dyDescent="0.2">
      <c r="C621" s="59"/>
    </row>
    <row r="622" spans="3:3" ht="19.5" customHeight="1" x14ac:dyDescent="0.2">
      <c r="C622" s="59"/>
    </row>
    <row r="623" spans="3:3" ht="19.5" customHeight="1" x14ac:dyDescent="0.2">
      <c r="C623" s="59"/>
    </row>
    <row r="624" spans="3:3" ht="19.5" customHeight="1" x14ac:dyDescent="0.2">
      <c r="C624" s="59"/>
    </row>
    <row r="625" spans="3:3" ht="19.5" customHeight="1" x14ac:dyDescent="0.2">
      <c r="C625" s="59"/>
    </row>
    <row r="626" spans="3:3" ht="19.5" customHeight="1" x14ac:dyDescent="0.2">
      <c r="C626" s="59"/>
    </row>
    <row r="627" spans="3:3" ht="19.5" customHeight="1" x14ac:dyDescent="0.2">
      <c r="C627" s="59"/>
    </row>
    <row r="628" spans="3:3" ht="19.5" customHeight="1" x14ac:dyDescent="0.2">
      <c r="C628" s="59"/>
    </row>
    <row r="629" spans="3:3" ht="19.5" customHeight="1" x14ac:dyDescent="0.2">
      <c r="C629" s="59"/>
    </row>
    <row r="630" spans="3:3" ht="19.5" customHeight="1" x14ac:dyDescent="0.2">
      <c r="C630" s="59"/>
    </row>
    <row r="631" spans="3:3" ht="19.5" customHeight="1" x14ac:dyDescent="0.2">
      <c r="C631" s="59"/>
    </row>
    <row r="632" spans="3:3" ht="19.5" customHeight="1" x14ac:dyDescent="0.2">
      <c r="C632" s="59"/>
    </row>
    <row r="633" spans="3:3" ht="19.5" customHeight="1" x14ac:dyDescent="0.2">
      <c r="C633" s="59"/>
    </row>
    <row r="634" spans="3:3" ht="19.5" customHeight="1" x14ac:dyDescent="0.2">
      <c r="C634" s="59"/>
    </row>
    <row r="635" spans="3:3" ht="19.5" customHeight="1" x14ac:dyDescent="0.2">
      <c r="C635" s="59"/>
    </row>
    <row r="636" spans="3:3" ht="19.5" customHeight="1" x14ac:dyDescent="0.2">
      <c r="C636" s="59"/>
    </row>
    <row r="637" spans="3:3" ht="19.5" customHeight="1" x14ac:dyDescent="0.2">
      <c r="C637" s="59"/>
    </row>
    <row r="638" spans="3:3" ht="19.5" customHeight="1" x14ac:dyDescent="0.2">
      <c r="C638" s="59"/>
    </row>
    <row r="639" spans="3:3" ht="19.5" customHeight="1" x14ac:dyDescent="0.2">
      <c r="C639" s="59"/>
    </row>
    <row r="640" spans="3:3" ht="19.5" customHeight="1" x14ac:dyDescent="0.2">
      <c r="C640" s="59"/>
    </row>
    <row r="641" spans="3:3" ht="19.5" customHeight="1" x14ac:dyDescent="0.2">
      <c r="C641" s="59"/>
    </row>
    <row r="642" spans="3:3" ht="19.5" customHeight="1" x14ac:dyDescent="0.2">
      <c r="C642" s="59"/>
    </row>
    <row r="643" spans="3:3" ht="19.5" customHeight="1" x14ac:dyDescent="0.2">
      <c r="C643" s="59"/>
    </row>
    <row r="644" spans="3:3" ht="19.5" customHeight="1" x14ac:dyDescent="0.2">
      <c r="C644" s="59"/>
    </row>
    <row r="645" spans="3:3" ht="19.5" customHeight="1" x14ac:dyDescent="0.2">
      <c r="C645" s="59"/>
    </row>
    <row r="646" spans="3:3" ht="19.5" customHeight="1" x14ac:dyDescent="0.2">
      <c r="C646" s="59"/>
    </row>
    <row r="647" spans="3:3" ht="19.5" customHeight="1" x14ac:dyDescent="0.2">
      <c r="C647" s="59"/>
    </row>
    <row r="648" spans="3:3" ht="19.5" customHeight="1" x14ac:dyDescent="0.2">
      <c r="C648" s="59"/>
    </row>
    <row r="649" spans="3:3" ht="19.5" customHeight="1" x14ac:dyDescent="0.2">
      <c r="C649" s="59"/>
    </row>
    <row r="650" spans="3:3" ht="19.5" customHeight="1" x14ac:dyDescent="0.2">
      <c r="C650" s="59"/>
    </row>
    <row r="651" spans="3:3" ht="19.5" customHeight="1" x14ac:dyDescent="0.2">
      <c r="C651" s="59"/>
    </row>
    <row r="652" spans="3:3" ht="19.5" customHeight="1" x14ac:dyDescent="0.2">
      <c r="C652" s="59"/>
    </row>
    <row r="653" spans="3:3" ht="19.5" customHeight="1" x14ac:dyDescent="0.2">
      <c r="C653" s="59"/>
    </row>
    <row r="654" spans="3:3" ht="19.5" customHeight="1" x14ac:dyDescent="0.2">
      <c r="C654" s="59"/>
    </row>
    <row r="655" spans="3:3" ht="19.5" customHeight="1" x14ac:dyDescent="0.2">
      <c r="C655" s="59"/>
    </row>
    <row r="656" spans="3:3" ht="19.5" customHeight="1" x14ac:dyDescent="0.2">
      <c r="C656" s="59"/>
    </row>
    <row r="657" spans="3:3" ht="19.5" customHeight="1" x14ac:dyDescent="0.2">
      <c r="C657" s="59"/>
    </row>
    <row r="658" spans="3:3" ht="19.5" customHeight="1" x14ac:dyDescent="0.2">
      <c r="C658" s="59"/>
    </row>
    <row r="659" spans="3:3" ht="19.5" customHeight="1" x14ac:dyDescent="0.2">
      <c r="C659" s="59"/>
    </row>
    <row r="660" spans="3:3" ht="19.5" customHeight="1" x14ac:dyDescent="0.2">
      <c r="C660" s="59"/>
    </row>
    <row r="661" spans="3:3" ht="19.5" customHeight="1" x14ac:dyDescent="0.2">
      <c r="C661" s="59"/>
    </row>
    <row r="662" spans="3:3" ht="19.5" customHeight="1" x14ac:dyDescent="0.2">
      <c r="C662" s="59"/>
    </row>
    <row r="663" spans="3:3" ht="19.5" customHeight="1" x14ac:dyDescent="0.2">
      <c r="C663" s="59"/>
    </row>
    <row r="664" spans="3:3" ht="19.5" customHeight="1" x14ac:dyDescent="0.2">
      <c r="C664" s="59"/>
    </row>
    <row r="665" spans="3:3" ht="19.5" customHeight="1" x14ac:dyDescent="0.2">
      <c r="C665" s="59"/>
    </row>
    <row r="666" spans="3:3" ht="19.5" customHeight="1" x14ac:dyDescent="0.2">
      <c r="C666" s="59"/>
    </row>
    <row r="667" spans="3:3" ht="19.5" customHeight="1" x14ac:dyDescent="0.2">
      <c r="C667" s="59"/>
    </row>
    <row r="668" spans="3:3" ht="19.5" customHeight="1" x14ac:dyDescent="0.2">
      <c r="C668" s="59"/>
    </row>
    <row r="669" spans="3:3" ht="19.5" customHeight="1" x14ac:dyDescent="0.2">
      <c r="C669" s="59"/>
    </row>
    <row r="670" spans="3:3" ht="19.5" customHeight="1" x14ac:dyDescent="0.2">
      <c r="C670" s="59"/>
    </row>
    <row r="671" spans="3:3" ht="19.5" customHeight="1" x14ac:dyDescent="0.2">
      <c r="C671" s="59"/>
    </row>
    <row r="672" spans="3:3" ht="19.5" customHeight="1" x14ac:dyDescent="0.2">
      <c r="C672" s="59"/>
    </row>
    <row r="673" spans="3:3" ht="19.5" customHeight="1" x14ac:dyDescent="0.2">
      <c r="C673" s="59"/>
    </row>
    <row r="674" spans="3:3" ht="19.5" customHeight="1" x14ac:dyDescent="0.2">
      <c r="C674" s="59"/>
    </row>
    <row r="675" spans="3:3" ht="19.5" customHeight="1" x14ac:dyDescent="0.2">
      <c r="C675" s="59"/>
    </row>
    <row r="676" spans="3:3" ht="19.5" customHeight="1" x14ac:dyDescent="0.2">
      <c r="C676" s="59"/>
    </row>
    <row r="677" spans="3:3" ht="19.5" customHeight="1" x14ac:dyDescent="0.2">
      <c r="C677" s="59"/>
    </row>
    <row r="678" spans="3:3" ht="19.5" customHeight="1" x14ac:dyDescent="0.2">
      <c r="C678" s="59"/>
    </row>
    <row r="679" spans="3:3" ht="19.5" customHeight="1" x14ac:dyDescent="0.2">
      <c r="C679" s="59"/>
    </row>
    <row r="680" spans="3:3" ht="19.5" customHeight="1" x14ac:dyDescent="0.2">
      <c r="C680" s="59"/>
    </row>
    <row r="681" spans="3:3" ht="19.5" customHeight="1" x14ac:dyDescent="0.2">
      <c r="C681" s="59"/>
    </row>
    <row r="682" spans="3:3" ht="19.5" customHeight="1" x14ac:dyDescent="0.2">
      <c r="C682" s="59"/>
    </row>
    <row r="683" spans="3:3" ht="19.5" customHeight="1" x14ac:dyDescent="0.2">
      <c r="C683" s="59"/>
    </row>
    <row r="684" spans="3:3" ht="19.5" customHeight="1" x14ac:dyDescent="0.2">
      <c r="C684" s="59"/>
    </row>
    <row r="685" spans="3:3" ht="19.5" customHeight="1" x14ac:dyDescent="0.2">
      <c r="C685" s="59"/>
    </row>
    <row r="686" spans="3:3" ht="19.5" customHeight="1" x14ac:dyDescent="0.2">
      <c r="C686" s="59"/>
    </row>
    <row r="687" spans="3:3" ht="19.5" customHeight="1" x14ac:dyDescent="0.2">
      <c r="C687" s="59"/>
    </row>
    <row r="688" spans="3:3" ht="19.5" customHeight="1" x14ac:dyDescent="0.2">
      <c r="C688" s="59"/>
    </row>
    <row r="689" spans="3:3" ht="19.5" customHeight="1" x14ac:dyDescent="0.2">
      <c r="C689" s="59"/>
    </row>
    <row r="690" spans="3:3" ht="19.5" customHeight="1" x14ac:dyDescent="0.2">
      <c r="C690" s="59"/>
    </row>
    <row r="691" spans="3:3" ht="19.5" customHeight="1" x14ac:dyDescent="0.2">
      <c r="C691" s="59"/>
    </row>
    <row r="692" spans="3:3" ht="19.5" customHeight="1" x14ac:dyDescent="0.2">
      <c r="C692" s="59"/>
    </row>
    <row r="693" spans="3:3" ht="19.5" customHeight="1" x14ac:dyDescent="0.2">
      <c r="C693" s="59"/>
    </row>
    <row r="694" spans="3:3" ht="19.5" customHeight="1" x14ac:dyDescent="0.2">
      <c r="C694" s="59"/>
    </row>
    <row r="695" spans="3:3" ht="19.5" customHeight="1" x14ac:dyDescent="0.2">
      <c r="C695" s="59"/>
    </row>
    <row r="696" spans="3:3" ht="19.5" customHeight="1" x14ac:dyDescent="0.2">
      <c r="C696" s="59"/>
    </row>
    <row r="697" spans="3:3" ht="19.5" customHeight="1" x14ac:dyDescent="0.2">
      <c r="C697" s="59"/>
    </row>
    <row r="698" spans="3:3" ht="19.5" customHeight="1" x14ac:dyDescent="0.2">
      <c r="C698" s="59"/>
    </row>
    <row r="699" spans="3:3" ht="19.5" customHeight="1" x14ac:dyDescent="0.2">
      <c r="C699" s="59"/>
    </row>
    <row r="700" spans="3:3" ht="19.5" customHeight="1" x14ac:dyDescent="0.2">
      <c r="C700" s="59"/>
    </row>
    <row r="701" spans="3:3" ht="19.5" customHeight="1" x14ac:dyDescent="0.2">
      <c r="C701" s="59"/>
    </row>
    <row r="702" spans="3:3" ht="19.5" customHeight="1" x14ac:dyDescent="0.2">
      <c r="C702" s="59"/>
    </row>
    <row r="703" spans="3:3" ht="19.5" customHeight="1" x14ac:dyDescent="0.2">
      <c r="C703" s="59"/>
    </row>
    <row r="704" spans="3:3" ht="19.5" customHeight="1" x14ac:dyDescent="0.2">
      <c r="C704" s="59"/>
    </row>
    <row r="705" spans="3:3" ht="19.5" customHeight="1" x14ac:dyDescent="0.2">
      <c r="C705" s="59"/>
    </row>
    <row r="706" spans="3:3" ht="19.5" customHeight="1" x14ac:dyDescent="0.2">
      <c r="C706" s="59"/>
    </row>
    <row r="707" spans="3:3" ht="19.5" customHeight="1" x14ac:dyDescent="0.2">
      <c r="C707" s="59"/>
    </row>
    <row r="708" spans="3:3" ht="19.5" customHeight="1" x14ac:dyDescent="0.2">
      <c r="C708" s="59"/>
    </row>
    <row r="709" spans="3:3" ht="19.5" customHeight="1" x14ac:dyDescent="0.2">
      <c r="C709" s="59"/>
    </row>
    <row r="710" spans="3:3" ht="19.5" customHeight="1" x14ac:dyDescent="0.2">
      <c r="C710" s="59"/>
    </row>
    <row r="711" spans="3:3" ht="19.5" customHeight="1" x14ac:dyDescent="0.2">
      <c r="C711" s="59"/>
    </row>
    <row r="712" spans="3:3" ht="19.5" customHeight="1" x14ac:dyDescent="0.2">
      <c r="C712" s="59"/>
    </row>
    <row r="713" spans="3:3" ht="19.5" customHeight="1" x14ac:dyDescent="0.2">
      <c r="C713" s="59"/>
    </row>
    <row r="714" spans="3:3" ht="19.5" customHeight="1" x14ac:dyDescent="0.2">
      <c r="C714" s="59"/>
    </row>
    <row r="715" spans="3:3" ht="19.5" customHeight="1" x14ac:dyDescent="0.2">
      <c r="C715" s="59"/>
    </row>
    <row r="716" spans="3:3" ht="19.5" customHeight="1" x14ac:dyDescent="0.2">
      <c r="C716" s="59"/>
    </row>
    <row r="717" spans="3:3" ht="19.5" customHeight="1" x14ac:dyDescent="0.2">
      <c r="C717" s="59"/>
    </row>
    <row r="718" spans="3:3" ht="19.5" customHeight="1" x14ac:dyDescent="0.2">
      <c r="C718" s="59"/>
    </row>
    <row r="719" spans="3:3" ht="19.5" customHeight="1" x14ac:dyDescent="0.2">
      <c r="C719" s="59"/>
    </row>
    <row r="720" spans="3:3" ht="19.5" customHeight="1" x14ac:dyDescent="0.2">
      <c r="C720" s="59"/>
    </row>
    <row r="721" spans="3:3" ht="19.5" customHeight="1" x14ac:dyDescent="0.2">
      <c r="C721" s="59"/>
    </row>
    <row r="722" spans="3:3" ht="19.5" customHeight="1" x14ac:dyDescent="0.2">
      <c r="C722" s="59"/>
    </row>
    <row r="723" spans="3:3" ht="19.5" customHeight="1" x14ac:dyDescent="0.2">
      <c r="C723" s="59"/>
    </row>
    <row r="724" spans="3:3" ht="19.5" customHeight="1" x14ac:dyDescent="0.2">
      <c r="C724" s="59"/>
    </row>
    <row r="725" spans="3:3" ht="19.5" customHeight="1" x14ac:dyDescent="0.2">
      <c r="C725" s="59"/>
    </row>
    <row r="726" spans="3:3" ht="19.5" customHeight="1" x14ac:dyDescent="0.2">
      <c r="C726" s="59"/>
    </row>
    <row r="727" spans="3:3" ht="19.5" customHeight="1" x14ac:dyDescent="0.2">
      <c r="C727" s="59"/>
    </row>
    <row r="728" spans="3:3" ht="19.5" customHeight="1" x14ac:dyDescent="0.2">
      <c r="C728" s="59"/>
    </row>
    <row r="729" spans="3:3" ht="19.5" customHeight="1" x14ac:dyDescent="0.2">
      <c r="C729" s="59"/>
    </row>
    <row r="730" spans="3:3" ht="19.5" customHeight="1" x14ac:dyDescent="0.2">
      <c r="C730" s="59"/>
    </row>
    <row r="731" spans="3:3" ht="19.5" customHeight="1" x14ac:dyDescent="0.2">
      <c r="C731" s="59"/>
    </row>
    <row r="732" spans="3:3" ht="19.5" customHeight="1" x14ac:dyDescent="0.2">
      <c r="C732" s="59"/>
    </row>
    <row r="733" spans="3:3" ht="19.5" customHeight="1" x14ac:dyDescent="0.2">
      <c r="C733" s="59"/>
    </row>
    <row r="734" spans="3:3" ht="19.5" customHeight="1" x14ac:dyDescent="0.2">
      <c r="C734" s="59"/>
    </row>
    <row r="735" spans="3:3" ht="19.5" customHeight="1" x14ac:dyDescent="0.2">
      <c r="C735" s="59"/>
    </row>
    <row r="736" spans="3:3" ht="19.5" customHeight="1" x14ac:dyDescent="0.2">
      <c r="C736" s="59"/>
    </row>
    <row r="737" spans="3:3" ht="19.5" customHeight="1" x14ac:dyDescent="0.2">
      <c r="C737" s="59"/>
    </row>
    <row r="738" spans="3:3" ht="19.5" customHeight="1" x14ac:dyDescent="0.2">
      <c r="C738" s="59"/>
    </row>
    <row r="739" spans="3:3" ht="19.5" customHeight="1" x14ac:dyDescent="0.2">
      <c r="C739" s="59"/>
    </row>
    <row r="740" spans="3:3" ht="19.5" customHeight="1" x14ac:dyDescent="0.2">
      <c r="C740" s="59"/>
    </row>
    <row r="741" spans="3:3" ht="19.5" customHeight="1" x14ac:dyDescent="0.2">
      <c r="C741" s="59"/>
    </row>
    <row r="742" spans="3:3" ht="19.5" customHeight="1" x14ac:dyDescent="0.2">
      <c r="C742" s="59"/>
    </row>
    <row r="743" spans="3:3" ht="19.5" customHeight="1" x14ac:dyDescent="0.2">
      <c r="C743" s="59"/>
    </row>
    <row r="744" spans="3:3" ht="19.5" customHeight="1" x14ac:dyDescent="0.2">
      <c r="C744" s="59"/>
    </row>
    <row r="745" spans="3:3" ht="19.5" customHeight="1" x14ac:dyDescent="0.2">
      <c r="C745" s="59"/>
    </row>
    <row r="746" spans="3:3" ht="19.5" customHeight="1" x14ac:dyDescent="0.2">
      <c r="C746" s="59"/>
    </row>
    <row r="747" spans="3:3" ht="19.5" customHeight="1" x14ac:dyDescent="0.2">
      <c r="C747" s="59"/>
    </row>
    <row r="748" spans="3:3" ht="19.5" customHeight="1" x14ac:dyDescent="0.2">
      <c r="C748" s="59"/>
    </row>
    <row r="749" spans="3:3" ht="19.5" customHeight="1" x14ac:dyDescent="0.2">
      <c r="C749" s="59"/>
    </row>
    <row r="750" spans="3:3" ht="19.5" customHeight="1" x14ac:dyDescent="0.2">
      <c r="C750" s="59"/>
    </row>
    <row r="751" spans="3:3" ht="19.5" customHeight="1" x14ac:dyDescent="0.2">
      <c r="C751" s="59"/>
    </row>
    <row r="752" spans="3:3" ht="19.5" customHeight="1" x14ac:dyDescent="0.2">
      <c r="C752" s="59"/>
    </row>
    <row r="753" spans="3:3" ht="19.5" customHeight="1" x14ac:dyDescent="0.2">
      <c r="C753" s="59"/>
    </row>
    <row r="754" spans="3:3" ht="19.5" customHeight="1" x14ac:dyDescent="0.2">
      <c r="C754" s="59"/>
    </row>
    <row r="755" spans="3:3" ht="19.5" customHeight="1" x14ac:dyDescent="0.2">
      <c r="C755" s="59"/>
    </row>
    <row r="756" spans="3:3" ht="19.5" customHeight="1" x14ac:dyDescent="0.2">
      <c r="C756" s="59"/>
    </row>
    <row r="757" spans="3:3" ht="19.5" customHeight="1" x14ac:dyDescent="0.2">
      <c r="C757" s="59"/>
    </row>
    <row r="758" spans="3:3" ht="19.5" customHeight="1" x14ac:dyDescent="0.2">
      <c r="C758" s="59"/>
    </row>
    <row r="759" spans="3:3" ht="19.5" customHeight="1" x14ac:dyDescent="0.2">
      <c r="C759" s="59"/>
    </row>
    <row r="760" spans="3:3" ht="19.5" customHeight="1" x14ac:dyDescent="0.2">
      <c r="C760" s="59"/>
    </row>
    <row r="761" spans="3:3" ht="19.5" customHeight="1" x14ac:dyDescent="0.2">
      <c r="C761" s="59"/>
    </row>
    <row r="762" spans="3:3" ht="19.5" customHeight="1" x14ac:dyDescent="0.2">
      <c r="C762" s="59"/>
    </row>
    <row r="763" spans="3:3" ht="19.5" customHeight="1" x14ac:dyDescent="0.2">
      <c r="C763" s="59"/>
    </row>
    <row r="764" spans="3:3" ht="19.5" customHeight="1" x14ac:dyDescent="0.2">
      <c r="C764" s="59"/>
    </row>
    <row r="765" spans="3:3" ht="19.5" customHeight="1" x14ac:dyDescent="0.2">
      <c r="C765" s="59"/>
    </row>
    <row r="766" spans="3:3" ht="19.5" customHeight="1" x14ac:dyDescent="0.2">
      <c r="C766" s="59"/>
    </row>
    <row r="767" spans="3:3" ht="19.5" customHeight="1" x14ac:dyDescent="0.2">
      <c r="C767" s="59"/>
    </row>
    <row r="768" spans="3:3" ht="19.5" customHeight="1" x14ac:dyDescent="0.2">
      <c r="C768" s="59"/>
    </row>
    <row r="769" spans="3:3" ht="19.5" customHeight="1" x14ac:dyDescent="0.2">
      <c r="C769" s="59"/>
    </row>
    <row r="770" spans="3:3" ht="19.5" customHeight="1" x14ac:dyDescent="0.2">
      <c r="C770" s="59"/>
    </row>
    <row r="771" spans="3:3" ht="19.5" customHeight="1" x14ac:dyDescent="0.2">
      <c r="C771" s="59"/>
    </row>
    <row r="772" spans="3:3" ht="19.5" customHeight="1" x14ac:dyDescent="0.2">
      <c r="C772" s="59"/>
    </row>
    <row r="773" spans="3:3" ht="19.5" customHeight="1" x14ac:dyDescent="0.2">
      <c r="C773" s="59"/>
    </row>
    <row r="774" spans="3:3" ht="19.5" customHeight="1" x14ac:dyDescent="0.2">
      <c r="C774" s="59"/>
    </row>
    <row r="775" spans="3:3" ht="19.5" customHeight="1" x14ac:dyDescent="0.2">
      <c r="C775" s="59"/>
    </row>
    <row r="776" spans="3:3" ht="19.5" customHeight="1" x14ac:dyDescent="0.2">
      <c r="C776" s="59"/>
    </row>
    <row r="777" spans="3:3" ht="19.5" customHeight="1" x14ac:dyDescent="0.2">
      <c r="C777" s="59"/>
    </row>
    <row r="778" spans="3:3" ht="19.5" customHeight="1" x14ac:dyDescent="0.2">
      <c r="C778" s="59"/>
    </row>
    <row r="779" spans="3:3" ht="19.5" customHeight="1" x14ac:dyDescent="0.2">
      <c r="C779" s="59"/>
    </row>
    <row r="780" spans="3:3" ht="19.5" customHeight="1" x14ac:dyDescent="0.2">
      <c r="C780" s="59"/>
    </row>
    <row r="781" spans="3:3" ht="19.5" customHeight="1" x14ac:dyDescent="0.2">
      <c r="C781" s="59"/>
    </row>
    <row r="782" spans="3:3" ht="19.5" customHeight="1" x14ac:dyDescent="0.2">
      <c r="C782" s="59"/>
    </row>
    <row r="783" spans="3:3" ht="19.5" customHeight="1" x14ac:dyDescent="0.2">
      <c r="C783" s="59"/>
    </row>
    <row r="784" spans="3:3" ht="19.5" customHeight="1" x14ac:dyDescent="0.2">
      <c r="C784" s="59"/>
    </row>
    <row r="785" spans="3:3" ht="19.5" customHeight="1" x14ac:dyDescent="0.2">
      <c r="C785" s="59"/>
    </row>
    <row r="786" spans="3:3" ht="19.5" customHeight="1" x14ac:dyDescent="0.2">
      <c r="C786" s="59"/>
    </row>
    <row r="787" spans="3:3" ht="19.5" customHeight="1" x14ac:dyDescent="0.2">
      <c r="C787" s="59"/>
    </row>
    <row r="788" spans="3:3" ht="19.5" customHeight="1" x14ac:dyDescent="0.2">
      <c r="C788" s="59"/>
    </row>
    <row r="789" spans="3:3" ht="19.5" customHeight="1" x14ac:dyDescent="0.2">
      <c r="C789" s="59"/>
    </row>
    <row r="790" spans="3:3" ht="19.5" customHeight="1" x14ac:dyDescent="0.2">
      <c r="C790" s="59"/>
    </row>
    <row r="791" spans="3:3" ht="19.5" customHeight="1" x14ac:dyDescent="0.2">
      <c r="C791" s="59"/>
    </row>
    <row r="792" spans="3:3" ht="19.5" customHeight="1" x14ac:dyDescent="0.2">
      <c r="C792" s="59"/>
    </row>
    <row r="793" spans="3:3" ht="19.5" customHeight="1" x14ac:dyDescent="0.2">
      <c r="C793" s="59"/>
    </row>
    <row r="794" spans="3:3" ht="19.5" customHeight="1" x14ac:dyDescent="0.2">
      <c r="C794" s="59"/>
    </row>
    <row r="795" spans="3:3" ht="19.5" customHeight="1" x14ac:dyDescent="0.2">
      <c r="C795" s="59"/>
    </row>
    <row r="796" spans="3:3" ht="19.5" customHeight="1" x14ac:dyDescent="0.2">
      <c r="C796" s="59"/>
    </row>
    <row r="797" spans="3:3" ht="19.5" customHeight="1" x14ac:dyDescent="0.2">
      <c r="C797" s="59"/>
    </row>
    <row r="798" spans="3:3" ht="19.5" customHeight="1" x14ac:dyDescent="0.2">
      <c r="C798" s="59"/>
    </row>
    <row r="799" spans="3:3" ht="19.5" customHeight="1" x14ac:dyDescent="0.2">
      <c r="C799" s="59"/>
    </row>
    <row r="800" spans="3:3" ht="19.5" customHeight="1" x14ac:dyDescent="0.2">
      <c r="C800" s="59"/>
    </row>
    <row r="801" spans="3:3" ht="19.5" customHeight="1" x14ac:dyDescent="0.2">
      <c r="C801" s="59"/>
    </row>
    <row r="802" spans="3:3" ht="19.5" customHeight="1" x14ac:dyDescent="0.2">
      <c r="C802" s="59"/>
    </row>
    <row r="803" spans="3:3" ht="19.5" customHeight="1" x14ac:dyDescent="0.2">
      <c r="C803" s="59"/>
    </row>
    <row r="804" spans="3:3" ht="19.5" customHeight="1" x14ac:dyDescent="0.2">
      <c r="C804" s="59"/>
    </row>
    <row r="805" spans="3:3" ht="19.5" customHeight="1" x14ac:dyDescent="0.2">
      <c r="C805" s="59"/>
    </row>
    <row r="806" spans="3:3" ht="19.5" customHeight="1" x14ac:dyDescent="0.2">
      <c r="C806" s="59"/>
    </row>
    <row r="807" spans="3:3" ht="19.5" customHeight="1" x14ac:dyDescent="0.2">
      <c r="C807" s="59"/>
    </row>
    <row r="808" spans="3:3" ht="19.5" customHeight="1" x14ac:dyDescent="0.2">
      <c r="C808" s="59"/>
    </row>
    <row r="809" spans="3:3" ht="19.5" customHeight="1" x14ac:dyDescent="0.2">
      <c r="C809" s="59"/>
    </row>
    <row r="810" spans="3:3" ht="19.5" customHeight="1" x14ac:dyDescent="0.2">
      <c r="C810" s="59"/>
    </row>
    <row r="811" spans="3:3" ht="19.5" customHeight="1" x14ac:dyDescent="0.2">
      <c r="C811" s="59"/>
    </row>
    <row r="812" spans="3:3" ht="19.5" customHeight="1" x14ac:dyDescent="0.2">
      <c r="C812" s="59"/>
    </row>
    <row r="813" spans="3:3" ht="19.5" customHeight="1" x14ac:dyDescent="0.2">
      <c r="C813" s="59"/>
    </row>
    <row r="814" spans="3:3" ht="19.5" customHeight="1" x14ac:dyDescent="0.2">
      <c r="C814" s="59"/>
    </row>
    <row r="815" spans="3:3" ht="19.5" customHeight="1" x14ac:dyDescent="0.2">
      <c r="C815" s="59"/>
    </row>
    <row r="816" spans="3:3" ht="19.5" customHeight="1" x14ac:dyDescent="0.2">
      <c r="C816" s="59"/>
    </row>
    <row r="817" spans="3:3" ht="19.5" customHeight="1" x14ac:dyDescent="0.2">
      <c r="C817" s="59"/>
    </row>
    <row r="818" spans="3:3" ht="19.5" customHeight="1" x14ac:dyDescent="0.2">
      <c r="C818" s="59"/>
    </row>
    <row r="819" spans="3:3" ht="19.5" customHeight="1" x14ac:dyDescent="0.2">
      <c r="C819" s="59"/>
    </row>
    <row r="820" spans="3:3" ht="19.5" customHeight="1" x14ac:dyDescent="0.2">
      <c r="C820" s="59"/>
    </row>
    <row r="821" spans="3:3" ht="19.5" customHeight="1" x14ac:dyDescent="0.2">
      <c r="C821" s="59"/>
    </row>
    <row r="822" spans="3:3" ht="19.5" customHeight="1" x14ac:dyDescent="0.2">
      <c r="C822" s="59"/>
    </row>
    <row r="823" spans="3:3" ht="19.5" customHeight="1" x14ac:dyDescent="0.2">
      <c r="C823" s="59"/>
    </row>
    <row r="824" spans="3:3" ht="19.5" customHeight="1" x14ac:dyDescent="0.2">
      <c r="C824" s="59"/>
    </row>
    <row r="825" spans="3:3" ht="19.5" customHeight="1" x14ac:dyDescent="0.2">
      <c r="C825" s="59"/>
    </row>
    <row r="826" spans="3:3" ht="19.5" customHeight="1" x14ac:dyDescent="0.2">
      <c r="C826" s="59"/>
    </row>
    <row r="827" spans="3:3" ht="19.5" customHeight="1" x14ac:dyDescent="0.2">
      <c r="C827" s="59"/>
    </row>
    <row r="828" spans="3:3" ht="19.5" customHeight="1" x14ac:dyDescent="0.2">
      <c r="C828" s="59"/>
    </row>
    <row r="829" spans="3:3" ht="19.5" customHeight="1" x14ac:dyDescent="0.2">
      <c r="C829" s="59"/>
    </row>
    <row r="830" spans="3:3" ht="19.5" customHeight="1" x14ac:dyDescent="0.2">
      <c r="C830" s="59"/>
    </row>
    <row r="831" spans="3:3" ht="19.5" customHeight="1" x14ac:dyDescent="0.2">
      <c r="C831" s="59"/>
    </row>
    <row r="832" spans="3:3" ht="19.5" customHeight="1" x14ac:dyDescent="0.2">
      <c r="C832" s="59"/>
    </row>
    <row r="833" spans="3:3" ht="19.5" customHeight="1" x14ac:dyDescent="0.2">
      <c r="C833" s="59"/>
    </row>
    <row r="834" spans="3:3" ht="19.5" customHeight="1" x14ac:dyDescent="0.2">
      <c r="C834" s="59"/>
    </row>
    <row r="835" spans="3:3" ht="19.5" customHeight="1" x14ac:dyDescent="0.2">
      <c r="C835" s="59"/>
    </row>
    <row r="836" spans="3:3" ht="19.5" customHeight="1" x14ac:dyDescent="0.2">
      <c r="C836" s="59"/>
    </row>
    <row r="837" spans="3:3" ht="19.5" customHeight="1" x14ac:dyDescent="0.2">
      <c r="C837" s="59"/>
    </row>
    <row r="838" spans="3:3" ht="19.5" customHeight="1" x14ac:dyDescent="0.2">
      <c r="C838" s="59"/>
    </row>
    <row r="839" spans="3:3" ht="19.5" customHeight="1" x14ac:dyDescent="0.2">
      <c r="C839" s="59"/>
    </row>
    <row r="840" spans="3:3" ht="19.5" customHeight="1" x14ac:dyDescent="0.2">
      <c r="C840" s="59"/>
    </row>
    <row r="841" spans="3:3" ht="19.5" customHeight="1" x14ac:dyDescent="0.2">
      <c r="C841" s="59"/>
    </row>
    <row r="842" spans="3:3" ht="19.5" customHeight="1" x14ac:dyDescent="0.2">
      <c r="C842" s="59"/>
    </row>
    <row r="843" spans="3:3" ht="19.5" customHeight="1" x14ac:dyDescent="0.2">
      <c r="C843" s="59"/>
    </row>
    <row r="844" spans="3:3" ht="19.5" customHeight="1" x14ac:dyDescent="0.2">
      <c r="C844" s="59"/>
    </row>
    <row r="845" spans="3:3" ht="19.5" customHeight="1" x14ac:dyDescent="0.2">
      <c r="C845" s="59"/>
    </row>
    <row r="846" spans="3:3" ht="19.5" customHeight="1" x14ac:dyDescent="0.2">
      <c r="C846" s="59"/>
    </row>
    <row r="847" spans="3:3" ht="19.5" customHeight="1" x14ac:dyDescent="0.2">
      <c r="C847" s="59"/>
    </row>
    <row r="848" spans="3:3" ht="19.5" customHeight="1" x14ac:dyDescent="0.2">
      <c r="C848" s="59"/>
    </row>
    <row r="849" spans="3:3" ht="19.5" customHeight="1" x14ac:dyDescent="0.2">
      <c r="C849" s="59"/>
    </row>
    <row r="850" spans="3:3" ht="19.5" customHeight="1" x14ac:dyDescent="0.2">
      <c r="C850" s="59"/>
    </row>
    <row r="851" spans="3:3" ht="19.5" customHeight="1" x14ac:dyDescent="0.2">
      <c r="C851" s="59"/>
    </row>
    <row r="852" spans="3:3" ht="19.5" customHeight="1" x14ac:dyDescent="0.2">
      <c r="C852" s="59"/>
    </row>
    <row r="853" spans="3:3" ht="19.5" customHeight="1" x14ac:dyDescent="0.2">
      <c r="C853" s="59"/>
    </row>
    <row r="854" spans="3:3" ht="19.5" customHeight="1" x14ac:dyDescent="0.2">
      <c r="C854" s="59"/>
    </row>
    <row r="855" spans="3:3" ht="19.5" customHeight="1" x14ac:dyDescent="0.2">
      <c r="C855" s="59"/>
    </row>
    <row r="856" spans="3:3" ht="19.5" customHeight="1" x14ac:dyDescent="0.2">
      <c r="C856" s="59"/>
    </row>
    <row r="857" spans="3:3" ht="19.5" customHeight="1" x14ac:dyDescent="0.2">
      <c r="C857" s="59"/>
    </row>
    <row r="858" spans="3:3" ht="19.5" customHeight="1" x14ac:dyDescent="0.2">
      <c r="C858" s="59"/>
    </row>
    <row r="859" spans="3:3" ht="19.5" customHeight="1" x14ac:dyDescent="0.2">
      <c r="C859" s="59"/>
    </row>
    <row r="860" spans="3:3" ht="19.5" customHeight="1" x14ac:dyDescent="0.2">
      <c r="C860" s="59"/>
    </row>
    <row r="861" spans="3:3" ht="19.5" customHeight="1" x14ac:dyDescent="0.2">
      <c r="C861" s="59"/>
    </row>
    <row r="862" spans="3:3" ht="19.5" customHeight="1" x14ac:dyDescent="0.2">
      <c r="C862" s="59"/>
    </row>
    <row r="863" spans="3:3" ht="19.5" customHeight="1" x14ac:dyDescent="0.2">
      <c r="C863" s="59"/>
    </row>
    <row r="864" spans="3:3" ht="19.5" customHeight="1" x14ac:dyDescent="0.2">
      <c r="C864" s="59"/>
    </row>
    <row r="865" spans="3:3" ht="19.5" customHeight="1" x14ac:dyDescent="0.2">
      <c r="C865" s="59"/>
    </row>
    <row r="866" spans="3:3" ht="19.5" customHeight="1" x14ac:dyDescent="0.2">
      <c r="C866" s="59"/>
    </row>
    <row r="867" spans="3:3" ht="19.5" customHeight="1" x14ac:dyDescent="0.2">
      <c r="C867" s="59"/>
    </row>
    <row r="868" spans="3:3" ht="19.5" customHeight="1" x14ac:dyDescent="0.2">
      <c r="C868" s="59"/>
    </row>
    <row r="869" spans="3:3" ht="19.5" customHeight="1" x14ac:dyDescent="0.2">
      <c r="C869" s="59"/>
    </row>
    <row r="870" spans="3:3" ht="19.5" customHeight="1" x14ac:dyDescent="0.2">
      <c r="C870" s="59"/>
    </row>
    <row r="871" spans="3:3" ht="19.5" customHeight="1" x14ac:dyDescent="0.2">
      <c r="C871" s="59"/>
    </row>
    <row r="872" spans="3:3" ht="19.5" customHeight="1" x14ac:dyDescent="0.2">
      <c r="C872" s="59"/>
    </row>
    <row r="873" spans="3:3" ht="19.5" customHeight="1" x14ac:dyDescent="0.2">
      <c r="C873" s="59"/>
    </row>
    <row r="874" spans="3:3" ht="19.5" customHeight="1" x14ac:dyDescent="0.2">
      <c r="C874" s="59"/>
    </row>
    <row r="875" spans="3:3" ht="19.5" customHeight="1" x14ac:dyDescent="0.2">
      <c r="C875" s="59"/>
    </row>
    <row r="876" spans="3:3" ht="19.5" customHeight="1" x14ac:dyDescent="0.2">
      <c r="C876" s="59"/>
    </row>
    <row r="877" spans="3:3" ht="19.5" customHeight="1" x14ac:dyDescent="0.2">
      <c r="C877" s="59"/>
    </row>
    <row r="878" spans="3:3" ht="19.5" customHeight="1" x14ac:dyDescent="0.2">
      <c r="C878" s="59"/>
    </row>
    <row r="879" spans="3:3" ht="19.5" customHeight="1" x14ac:dyDescent="0.2">
      <c r="C879" s="59"/>
    </row>
    <row r="880" spans="3:3" ht="19.5" customHeight="1" x14ac:dyDescent="0.2">
      <c r="C880" s="59"/>
    </row>
    <row r="881" spans="3:3" ht="19.5" customHeight="1" x14ac:dyDescent="0.2">
      <c r="C881" s="59"/>
    </row>
    <row r="882" spans="3:3" ht="19.5" customHeight="1" x14ac:dyDescent="0.2">
      <c r="C882" s="59"/>
    </row>
    <row r="883" spans="3:3" ht="19.5" customHeight="1" x14ac:dyDescent="0.2">
      <c r="C883" s="59"/>
    </row>
    <row r="884" spans="3:3" ht="19.5" customHeight="1" x14ac:dyDescent="0.2">
      <c r="C884" s="59"/>
    </row>
    <row r="885" spans="3:3" ht="19.5" customHeight="1" x14ac:dyDescent="0.2">
      <c r="C885" s="59"/>
    </row>
    <row r="886" spans="3:3" ht="19.5" customHeight="1" x14ac:dyDescent="0.2">
      <c r="C886" s="59"/>
    </row>
    <row r="887" spans="3:3" ht="19.5" customHeight="1" x14ac:dyDescent="0.2">
      <c r="C887" s="59"/>
    </row>
    <row r="888" spans="3:3" ht="19.5" customHeight="1" x14ac:dyDescent="0.2">
      <c r="C888" s="59"/>
    </row>
    <row r="889" spans="3:3" ht="19.5" customHeight="1" x14ac:dyDescent="0.2">
      <c r="C889" s="59"/>
    </row>
    <row r="890" spans="3:3" ht="19.5" customHeight="1" x14ac:dyDescent="0.2">
      <c r="C890" s="59"/>
    </row>
    <row r="891" spans="3:3" ht="19.5" customHeight="1" x14ac:dyDescent="0.2">
      <c r="C891" s="59"/>
    </row>
    <row r="892" spans="3:3" ht="19.5" customHeight="1" x14ac:dyDescent="0.2">
      <c r="C892" s="59"/>
    </row>
    <row r="893" spans="3:3" ht="19.5" customHeight="1" x14ac:dyDescent="0.2">
      <c r="C893" s="59"/>
    </row>
    <row r="894" spans="3:3" ht="19.5" customHeight="1" x14ac:dyDescent="0.2">
      <c r="C894" s="59"/>
    </row>
    <row r="895" spans="3:3" ht="19.5" customHeight="1" x14ac:dyDescent="0.2">
      <c r="C895" s="59"/>
    </row>
    <row r="896" spans="3:3" ht="19.5" customHeight="1" x14ac:dyDescent="0.2">
      <c r="C896" s="59"/>
    </row>
    <row r="897" spans="3:3" ht="19.5" customHeight="1" x14ac:dyDescent="0.2">
      <c r="C897" s="59"/>
    </row>
    <row r="898" spans="3:3" ht="19.5" customHeight="1" x14ac:dyDescent="0.2">
      <c r="C898" s="59"/>
    </row>
    <row r="899" spans="3:3" ht="19.5" customHeight="1" x14ac:dyDescent="0.2">
      <c r="C899" s="59"/>
    </row>
    <row r="900" spans="3:3" ht="19.5" customHeight="1" x14ac:dyDescent="0.2">
      <c r="C900" s="59"/>
    </row>
    <row r="901" spans="3:3" ht="19.5" customHeight="1" x14ac:dyDescent="0.2">
      <c r="C901" s="59"/>
    </row>
    <row r="902" spans="3:3" ht="19.5" customHeight="1" x14ac:dyDescent="0.2">
      <c r="C902" s="59"/>
    </row>
    <row r="903" spans="3:3" ht="19.5" customHeight="1" x14ac:dyDescent="0.2">
      <c r="C903" s="59"/>
    </row>
    <row r="904" spans="3:3" ht="19.5" customHeight="1" x14ac:dyDescent="0.2">
      <c r="C904" s="59"/>
    </row>
    <row r="905" spans="3:3" ht="19.5" customHeight="1" x14ac:dyDescent="0.2">
      <c r="C905" s="59"/>
    </row>
    <row r="906" spans="3:3" ht="19.5" customHeight="1" x14ac:dyDescent="0.2">
      <c r="C906" s="59"/>
    </row>
    <row r="907" spans="3:3" ht="19.5" customHeight="1" x14ac:dyDescent="0.2">
      <c r="C907" s="59"/>
    </row>
    <row r="908" spans="3:3" ht="19.5" customHeight="1" x14ac:dyDescent="0.2">
      <c r="C908" s="59"/>
    </row>
    <row r="909" spans="3:3" ht="19.5" customHeight="1" x14ac:dyDescent="0.2">
      <c r="C909" s="59"/>
    </row>
    <row r="910" spans="3:3" ht="19.5" customHeight="1" x14ac:dyDescent="0.2">
      <c r="C910" s="59"/>
    </row>
    <row r="911" spans="3:3" ht="19.5" customHeight="1" x14ac:dyDescent="0.2">
      <c r="C911" s="59"/>
    </row>
    <row r="912" spans="3:3" ht="19.5" customHeight="1" x14ac:dyDescent="0.2">
      <c r="C912" s="59"/>
    </row>
    <row r="913" spans="3:3" ht="19.5" customHeight="1" x14ac:dyDescent="0.2">
      <c r="C913" s="59"/>
    </row>
    <row r="914" spans="3:3" ht="19.5" customHeight="1" x14ac:dyDescent="0.2">
      <c r="C914" s="59"/>
    </row>
    <row r="915" spans="3:3" ht="19.5" customHeight="1" x14ac:dyDescent="0.2">
      <c r="C915" s="59"/>
    </row>
    <row r="916" spans="3:3" ht="19.5" customHeight="1" x14ac:dyDescent="0.2">
      <c r="C916" s="59"/>
    </row>
    <row r="917" spans="3:3" ht="19.5" customHeight="1" x14ac:dyDescent="0.2">
      <c r="C917" s="59"/>
    </row>
    <row r="918" spans="3:3" ht="19.5" customHeight="1" x14ac:dyDescent="0.2">
      <c r="C918" s="59"/>
    </row>
    <row r="919" spans="3:3" ht="19.5" customHeight="1" x14ac:dyDescent="0.2">
      <c r="C919" s="59"/>
    </row>
    <row r="920" spans="3:3" ht="19.5" customHeight="1" x14ac:dyDescent="0.2">
      <c r="C920" s="59"/>
    </row>
    <row r="921" spans="3:3" ht="19.5" customHeight="1" x14ac:dyDescent="0.2">
      <c r="C921" s="59"/>
    </row>
    <row r="922" spans="3:3" ht="19.5" customHeight="1" x14ac:dyDescent="0.2">
      <c r="C922" s="59"/>
    </row>
    <row r="923" spans="3:3" ht="19.5" customHeight="1" x14ac:dyDescent="0.2">
      <c r="C923" s="59"/>
    </row>
    <row r="924" spans="3:3" ht="19.5" customHeight="1" x14ac:dyDescent="0.2">
      <c r="C924" s="59"/>
    </row>
    <row r="925" spans="3:3" ht="19.5" customHeight="1" x14ac:dyDescent="0.2">
      <c r="C925" s="59"/>
    </row>
    <row r="926" spans="3:3" ht="19.5" customHeight="1" x14ac:dyDescent="0.2">
      <c r="C926" s="59"/>
    </row>
    <row r="927" spans="3:3" ht="19.5" customHeight="1" x14ac:dyDescent="0.2">
      <c r="C927" s="59"/>
    </row>
    <row r="928" spans="3:3" ht="19.5" customHeight="1" x14ac:dyDescent="0.2">
      <c r="C928" s="59"/>
    </row>
    <row r="929" spans="3:3" ht="19.5" customHeight="1" x14ac:dyDescent="0.2">
      <c r="C929" s="59"/>
    </row>
    <row r="930" spans="3:3" ht="19.5" customHeight="1" x14ac:dyDescent="0.2">
      <c r="C930" s="59"/>
    </row>
    <row r="931" spans="3:3" ht="19.5" customHeight="1" x14ac:dyDescent="0.2">
      <c r="C931" s="59"/>
    </row>
    <row r="932" spans="3:3" ht="19.5" customHeight="1" x14ac:dyDescent="0.2">
      <c r="C932" s="59"/>
    </row>
    <row r="933" spans="3:3" ht="19.5" customHeight="1" x14ac:dyDescent="0.2">
      <c r="C933" s="59"/>
    </row>
    <row r="934" spans="3:3" ht="19.5" customHeight="1" x14ac:dyDescent="0.2">
      <c r="C934" s="59"/>
    </row>
    <row r="935" spans="3:3" ht="19.5" customHeight="1" x14ac:dyDescent="0.2">
      <c r="C935" s="59"/>
    </row>
    <row r="936" spans="3:3" ht="19.5" customHeight="1" x14ac:dyDescent="0.2">
      <c r="C936" s="59"/>
    </row>
    <row r="937" spans="3:3" ht="19.5" customHeight="1" x14ac:dyDescent="0.2">
      <c r="C937" s="59"/>
    </row>
    <row r="938" spans="3:3" ht="19.5" customHeight="1" x14ac:dyDescent="0.2">
      <c r="C938" s="59"/>
    </row>
    <row r="939" spans="3:3" ht="19.5" customHeight="1" x14ac:dyDescent="0.2">
      <c r="C939" s="59"/>
    </row>
    <row r="940" spans="3:3" ht="19.5" customHeight="1" x14ac:dyDescent="0.2">
      <c r="C940" s="59"/>
    </row>
    <row r="941" spans="3:3" ht="19.5" customHeight="1" x14ac:dyDescent="0.2">
      <c r="C941" s="59"/>
    </row>
    <row r="942" spans="3:3" ht="19.5" customHeight="1" x14ac:dyDescent="0.2">
      <c r="C942" s="59"/>
    </row>
    <row r="943" spans="3:3" ht="19.5" customHeight="1" x14ac:dyDescent="0.2">
      <c r="C943" s="59"/>
    </row>
    <row r="944" spans="3:3" ht="19.5" customHeight="1" x14ac:dyDescent="0.2">
      <c r="C944" s="59"/>
    </row>
    <row r="945" spans="3:3" ht="19.5" customHeight="1" x14ac:dyDescent="0.2">
      <c r="C945" s="59"/>
    </row>
    <row r="946" spans="3:3" ht="19.5" customHeight="1" x14ac:dyDescent="0.2">
      <c r="C946" s="59"/>
    </row>
    <row r="947" spans="3:3" ht="19.5" customHeight="1" x14ac:dyDescent="0.2">
      <c r="C947" s="59"/>
    </row>
    <row r="948" spans="3:3" ht="19.5" customHeight="1" x14ac:dyDescent="0.2">
      <c r="C948" s="59"/>
    </row>
    <row r="949" spans="3:3" ht="19.5" customHeight="1" x14ac:dyDescent="0.2">
      <c r="C949" s="59"/>
    </row>
    <row r="950" spans="3:3" ht="19.5" customHeight="1" x14ac:dyDescent="0.2">
      <c r="C950" s="59"/>
    </row>
    <row r="951" spans="3:3" ht="19.5" customHeight="1" x14ac:dyDescent="0.2">
      <c r="C951" s="59"/>
    </row>
    <row r="952" spans="3:3" ht="19.5" customHeight="1" x14ac:dyDescent="0.2">
      <c r="C952" s="59"/>
    </row>
    <row r="953" spans="3:3" ht="19.5" customHeight="1" x14ac:dyDescent="0.2">
      <c r="C953" s="59"/>
    </row>
    <row r="954" spans="3:3" ht="19.5" customHeight="1" x14ac:dyDescent="0.2">
      <c r="C954" s="59"/>
    </row>
    <row r="955" spans="3:3" ht="19.5" customHeight="1" x14ac:dyDescent="0.2">
      <c r="C955" s="59"/>
    </row>
    <row r="956" spans="3:3" ht="19.5" customHeight="1" x14ac:dyDescent="0.2">
      <c r="C956" s="59"/>
    </row>
    <row r="957" spans="3:3" ht="19.5" customHeight="1" x14ac:dyDescent="0.2">
      <c r="C957" s="59"/>
    </row>
    <row r="958" spans="3:3" ht="19.5" customHeight="1" x14ac:dyDescent="0.2">
      <c r="C958" s="59"/>
    </row>
    <row r="959" spans="3:3" ht="19.5" customHeight="1" x14ac:dyDescent="0.2">
      <c r="C959" s="59"/>
    </row>
    <row r="960" spans="3:3" ht="19.5" customHeight="1" x14ac:dyDescent="0.2">
      <c r="C960" s="59"/>
    </row>
    <row r="961" spans="3:3" ht="19.5" customHeight="1" x14ac:dyDescent="0.2">
      <c r="C961" s="59"/>
    </row>
    <row r="962" spans="3:3" ht="19.5" customHeight="1" x14ac:dyDescent="0.2">
      <c r="C962" s="59"/>
    </row>
    <row r="963" spans="3:3" ht="19.5" customHeight="1" x14ac:dyDescent="0.2">
      <c r="C963" s="59"/>
    </row>
    <row r="964" spans="3:3" ht="19.5" customHeight="1" x14ac:dyDescent="0.2">
      <c r="C964" s="59"/>
    </row>
    <row r="965" spans="3:3" ht="19.5" customHeight="1" x14ac:dyDescent="0.2">
      <c r="C965" s="59"/>
    </row>
    <row r="966" spans="3:3" ht="19.5" customHeight="1" x14ac:dyDescent="0.2">
      <c r="C966" s="59"/>
    </row>
    <row r="967" spans="3:3" ht="19.5" customHeight="1" x14ac:dyDescent="0.2">
      <c r="C967" s="59"/>
    </row>
    <row r="968" spans="3:3" ht="19.5" customHeight="1" x14ac:dyDescent="0.2">
      <c r="C968" s="59"/>
    </row>
    <row r="969" spans="3:3" ht="19.5" customHeight="1" x14ac:dyDescent="0.2">
      <c r="C969" s="59"/>
    </row>
    <row r="970" spans="3:3" ht="19.5" customHeight="1" x14ac:dyDescent="0.2">
      <c r="C970" s="59"/>
    </row>
    <row r="971" spans="3:3" ht="19.5" customHeight="1" x14ac:dyDescent="0.2">
      <c r="C971" s="59"/>
    </row>
    <row r="972" spans="3:3" ht="19.5" customHeight="1" x14ac:dyDescent="0.2">
      <c r="C972" s="59"/>
    </row>
    <row r="973" spans="3:3" ht="19.5" customHeight="1" x14ac:dyDescent="0.2">
      <c r="C973" s="59"/>
    </row>
    <row r="974" spans="3:3" ht="19.5" customHeight="1" x14ac:dyDescent="0.2">
      <c r="C974" s="59"/>
    </row>
    <row r="975" spans="3:3" ht="19.5" customHeight="1" x14ac:dyDescent="0.2">
      <c r="C975" s="59"/>
    </row>
    <row r="976" spans="3:3" ht="19.5" customHeight="1" x14ac:dyDescent="0.2">
      <c r="C976" s="59"/>
    </row>
    <row r="977" spans="3:3" ht="19.5" customHeight="1" x14ac:dyDescent="0.2">
      <c r="C977" s="59"/>
    </row>
    <row r="978" spans="3:3" ht="19.5" customHeight="1" x14ac:dyDescent="0.2">
      <c r="C978" s="59"/>
    </row>
    <row r="979" spans="3:3" ht="19.5" customHeight="1" x14ac:dyDescent="0.2">
      <c r="C979" s="59"/>
    </row>
    <row r="980" spans="3:3" ht="19.5" customHeight="1" x14ac:dyDescent="0.2">
      <c r="C980" s="59"/>
    </row>
    <row r="981" spans="3:3" ht="19.5" customHeight="1" x14ac:dyDescent="0.2">
      <c r="C981" s="59"/>
    </row>
    <row r="982" spans="3:3" ht="19.5" customHeight="1" x14ac:dyDescent="0.2">
      <c r="C982" s="59"/>
    </row>
    <row r="983" spans="3:3" ht="19.5" customHeight="1" x14ac:dyDescent="0.2">
      <c r="C983" s="59"/>
    </row>
    <row r="984" spans="3:3" ht="19.5" customHeight="1" x14ac:dyDescent="0.2">
      <c r="C984" s="59"/>
    </row>
    <row r="985" spans="3:3" ht="19.5" customHeight="1" x14ac:dyDescent="0.2">
      <c r="C985" s="59"/>
    </row>
    <row r="986" spans="3:3" ht="19.5" customHeight="1" x14ac:dyDescent="0.2">
      <c r="C986" s="59"/>
    </row>
    <row r="987" spans="3:3" ht="19.5" customHeight="1" x14ac:dyDescent="0.2">
      <c r="C987" s="59"/>
    </row>
    <row r="988" spans="3:3" ht="19.5" customHeight="1" x14ac:dyDescent="0.2">
      <c r="C988" s="59"/>
    </row>
    <row r="989" spans="3:3" ht="19.5" customHeight="1" x14ac:dyDescent="0.2">
      <c r="C989" s="59"/>
    </row>
    <row r="990" spans="3:3" ht="19.5" customHeight="1" x14ac:dyDescent="0.2">
      <c r="C990" s="59"/>
    </row>
    <row r="991" spans="3:3" ht="19.5" customHeight="1" x14ac:dyDescent="0.2">
      <c r="C991" s="59"/>
    </row>
    <row r="992" spans="3:3" ht="19.5" customHeight="1" x14ac:dyDescent="0.2">
      <c r="C992" s="59"/>
    </row>
    <row r="993" spans="3:3" ht="19.5" customHeight="1" x14ac:dyDescent="0.2">
      <c r="C993" s="59"/>
    </row>
    <row r="994" spans="3:3" ht="19.5" customHeight="1" x14ac:dyDescent="0.2">
      <c r="C994" s="59"/>
    </row>
    <row r="995" spans="3:3" ht="19.5" customHeight="1" x14ac:dyDescent="0.2">
      <c r="C995" s="59"/>
    </row>
    <row r="996" spans="3:3" ht="19.5" customHeight="1" x14ac:dyDescent="0.2">
      <c r="C996" s="59"/>
    </row>
    <row r="997" spans="3:3" ht="19.5" customHeight="1" x14ac:dyDescent="0.2">
      <c r="C997" s="59"/>
    </row>
    <row r="998" spans="3:3" ht="19.5" customHeight="1" x14ac:dyDescent="0.2">
      <c r="C998" s="59"/>
    </row>
    <row r="999" spans="3:3" ht="19.5" customHeight="1" x14ac:dyDescent="0.2">
      <c r="C999" s="59"/>
    </row>
    <row r="1000" spans="3:3" ht="19.5" customHeight="1" x14ac:dyDescent="0.2">
      <c r="C1000" s="59"/>
    </row>
    <row r="1001" spans="3:3" ht="19.5" customHeight="1" x14ac:dyDescent="0.2">
      <c r="C1001" s="59"/>
    </row>
    <row r="1002" spans="3:3" ht="19.5" customHeight="1" x14ac:dyDescent="0.2">
      <c r="C1002" s="59"/>
    </row>
    <row r="1003" spans="3:3" ht="19.5" customHeight="1" x14ac:dyDescent="0.2">
      <c r="C1003" s="59"/>
    </row>
    <row r="1004" spans="3:3" ht="19.5" customHeight="1" x14ac:dyDescent="0.2">
      <c r="C1004" s="59"/>
    </row>
    <row r="1005" spans="3:3" ht="19.5" customHeight="1" x14ac:dyDescent="0.2">
      <c r="C1005" s="59"/>
    </row>
    <row r="1006" spans="3:3" ht="19.5" customHeight="1" x14ac:dyDescent="0.2">
      <c r="C1006" s="59"/>
    </row>
    <row r="1007" spans="3:3" ht="19.5" customHeight="1" x14ac:dyDescent="0.2">
      <c r="C1007" s="59"/>
    </row>
    <row r="1008" spans="3:3" ht="19.5" customHeight="1" x14ac:dyDescent="0.2">
      <c r="C1008" s="59"/>
    </row>
    <row r="1009" spans="3:3" ht="19.5" customHeight="1" x14ac:dyDescent="0.2">
      <c r="C1009" s="59"/>
    </row>
    <row r="1010" spans="3:3" ht="19.5" customHeight="1" x14ac:dyDescent="0.2">
      <c r="C1010" s="59"/>
    </row>
    <row r="1011" spans="3:3" ht="19.5" customHeight="1" x14ac:dyDescent="0.2">
      <c r="C1011" s="59"/>
    </row>
    <row r="1012" spans="3:3" ht="19.5" customHeight="1" x14ac:dyDescent="0.2">
      <c r="C1012" s="59"/>
    </row>
    <row r="1013" spans="3:3" ht="19.5" customHeight="1" x14ac:dyDescent="0.2">
      <c r="C1013" s="59"/>
    </row>
    <row r="1014" spans="3:3" ht="19.5" customHeight="1" x14ac:dyDescent="0.2">
      <c r="C1014" s="59"/>
    </row>
    <row r="1015" spans="3:3" ht="19.5" customHeight="1" x14ac:dyDescent="0.2">
      <c r="C1015" s="59"/>
    </row>
    <row r="1016" spans="3:3" ht="19.5" customHeight="1" x14ac:dyDescent="0.2">
      <c r="C1016" s="59"/>
    </row>
    <row r="1017" spans="3:3" ht="19.5" customHeight="1" x14ac:dyDescent="0.2">
      <c r="C1017" s="59"/>
    </row>
    <row r="1018" spans="3:3" ht="19.5" customHeight="1" x14ac:dyDescent="0.2">
      <c r="C1018" s="59"/>
    </row>
    <row r="1019" spans="3:3" ht="19.5" customHeight="1" x14ac:dyDescent="0.2">
      <c r="C1019" s="59"/>
    </row>
    <row r="1020" spans="3:3" ht="19.5" customHeight="1" x14ac:dyDescent="0.2">
      <c r="C1020" s="59"/>
    </row>
    <row r="1021" spans="3:3" ht="19.5" customHeight="1" x14ac:dyDescent="0.2">
      <c r="C1021" s="59"/>
    </row>
    <row r="1022" spans="3:3" ht="19.5" customHeight="1" x14ac:dyDescent="0.2">
      <c r="C1022" s="59"/>
    </row>
    <row r="1023" spans="3:3" ht="19.5" customHeight="1" x14ac:dyDescent="0.2">
      <c r="C1023" s="59"/>
    </row>
    <row r="1024" spans="3:3" ht="19.5" customHeight="1" x14ac:dyDescent="0.2">
      <c r="C1024" s="59"/>
    </row>
    <row r="1025" spans="3:3" ht="19.5" customHeight="1" x14ac:dyDescent="0.2">
      <c r="C1025" s="59"/>
    </row>
    <row r="1026" spans="3:3" ht="19.5" customHeight="1" x14ac:dyDescent="0.2">
      <c r="C1026" s="59"/>
    </row>
    <row r="1027" spans="3:3" ht="19.5" customHeight="1" x14ac:dyDescent="0.2">
      <c r="C1027" s="59"/>
    </row>
    <row r="1028" spans="3:3" ht="19.5" customHeight="1" x14ac:dyDescent="0.2">
      <c r="C1028" s="59"/>
    </row>
    <row r="1029" spans="3:3" ht="19.5" customHeight="1" x14ac:dyDescent="0.2">
      <c r="C1029" s="59"/>
    </row>
    <row r="1030" spans="3:3" ht="19.5" customHeight="1" x14ac:dyDescent="0.2">
      <c r="C1030" s="59"/>
    </row>
    <row r="1031" spans="3:3" ht="19.5" customHeight="1" x14ac:dyDescent="0.2">
      <c r="C1031" s="59"/>
    </row>
    <row r="1032" spans="3:3" ht="19.5" customHeight="1" x14ac:dyDescent="0.2">
      <c r="C1032" s="59"/>
    </row>
    <row r="1033" spans="3:3" ht="19.5" customHeight="1" x14ac:dyDescent="0.2">
      <c r="C1033" s="59"/>
    </row>
    <row r="1034" spans="3:3" ht="19.5" customHeight="1" x14ac:dyDescent="0.2">
      <c r="C1034" s="59"/>
    </row>
    <row r="1035" spans="3:3" ht="19.5" customHeight="1" x14ac:dyDescent="0.2">
      <c r="C1035" s="59"/>
    </row>
    <row r="1036" spans="3:3" ht="15" customHeight="1" x14ac:dyDescent="0.2">
      <c r="C1036" s="59"/>
    </row>
    <row r="1037" spans="3:3" ht="15" customHeight="1" x14ac:dyDescent="0.2">
      <c r="C1037" s="59"/>
    </row>
    <row r="1038" spans="3:3" ht="15" customHeight="1" x14ac:dyDescent="0.2">
      <c r="C1038" s="59"/>
    </row>
    <row r="1039" spans="3:3" ht="15" customHeight="1" x14ac:dyDescent="0.2">
      <c r="C1039" s="59"/>
    </row>
    <row r="1040" spans="3:3" ht="15" customHeight="1" x14ac:dyDescent="0.2">
      <c r="C1040" s="59"/>
    </row>
    <row r="1041" spans="3:3" ht="15" customHeight="1" x14ac:dyDescent="0.2">
      <c r="C1041" s="59"/>
    </row>
    <row r="1042" spans="3:3" ht="15" customHeight="1" x14ac:dyDescent="0.2">
      <c r="C1042" s="59"/>
    </row>
    <row r="1043" spans="3:3" ht="15" customHeight="1" x14ac:dyDescent="0.2">
      <c r="C1043" s="59"/>
    </row>
    <row r="1044" spans="3:3" ht="15" customHeight="1" x14ac:dyDescent="0.2">
      <c r="C1044" s="59"/>
    </row>
    <row r="1045" spans="3:3" ht="15" customHeight="1" x14ac:dyDescent="0.2">
      <c r="C1045" s="59"/>
    </row>
    <row r="1046" spans="3:3" ht="15" customHeight="1" x14ac:dyDescent="0.2">
      <c r="C1046" s="59"/>
    </row>
    <row r="1047" spans="3:3" ht="15" customHeight="1" x14ac:dyDescent="0.2">
      <c r="C1047" s="59"/>
    </row>
    <row r="1048" spans="3:3" ht="15" customHeight="1" x14ac:dyDescent="0.2">
      <c r="C1048" s="59"/>
    </row>
    <row r="1049" spans="3:3" ht="15" customHeight="1" x14ac:dyDescent="0.2">
      <c r="C1049" s="59"/>
    </row>
    <row r="1050" spans="3:3" ht="15" customHeight="1" x14ac:dyDescent="0.2">
      <c r="C1050" s="59"/>
    </row>
    <row r="1051" spans="3:3" ht="15" customHeight="1" x14ac:dyDescent="0.2">
      <c r="C1051" s="59"/>
    </row>
    <row r="1052" spans="3:3" ht="15" customHeight="1" x14ac:dyDescent="0.2">
      <c r="C1052" s="59"/>
    </row>
    <row r="1053" spans="3:3" ht="15" customHeight="1" x14ac:dyDescent="0.2">
      <c r="C1053" s="59"/>
    </row>
    <row r="1054" spans="3:3" ht="15" customHeight="1" x14ac:dyDescent="0.2">
      <c r="C1054" s="59"/>
    </row>
    <row r="1055" spans="3:3" ht="15" customHeight="1" x14ac:dyDescent="0.2">
      <c r="C1055" s="59"/>
    </row>
    <row r="1056" spans="3:3" ht="15" customHeight="1" x14ac:dyDescent="0.2">
      <c r="C1056" s="59"/>
    </row>
    <row r="1057" spans="3:3" ht="15" customHeight="1" x14ac:dyDescent="0.2">
      <c r="C1057" s="59"/>
    </row>
    <row r="1058" spans="3:3" ht="15" customHeight="1" x14ac:dyDescent="0.2">
      <c r="C1058" s="59"/>
    </row>
    <row r="1059" spans="3:3" ht="15" customHeight="1" x14ac:dyDescent="0.2">
      <c r="C1059" s="59"/>
    </row>
    <row r="1060" spans="3:3" ht="15" customHeight="1" x14ac:dyDescent="0.2">
      <c r="C1060" s="59"/>
    </row>
    <row r="1061" spans="3:3" ht="15" customHeight="1" x14ac:dyDescent="0.2">
      <c r="C1061" s="59"/>
    </row>
    <row r="1062" spans="3:3" ht="15" customHeight="1" x14ac:dyDescent="0.2">
      <c r="C1062" s="59"/>
    </row>
    <row r="1063" spans="3:3" ht="15" customHeight="1" x14ac:dyDescent="0.2">
      <c r="C1063" s="59"/>
    </row>
    <row r="1064" spans="3:3" ht="15" customHeight="1" x14ac:dyDescent="0.2">
      <c r="C1064" s="59"/>
    </row>
    <row r="1065" spans="3:3" ht="15" customHeight="1" x14ac:dyDescent="0.2">
      <c r="C1065" s="59"/>
    </row>
    <row r="1066" spans="3:3" ht="15" customHeight="1" x14ac:dyDescent="0.2">
      <c r="C1066" s="59"/>
    </row>
    <row r="1067" spans="3:3" ht="15" customHeight="1" x14ac:dyDescent="0.2">
      <c r="C1067" s="59"/>
    </row>
    <row r="1068" spans="3:3" ht="15" customHeight="1" x14ac:dyDescent="0.2">
      <c r="C1068" s="59"/>
    </row>
    <row r="1069" spans="3:3" ht="15" customHeight="1" x14ac:dyDescent="0.2">
      <c r="C1069" s="59"/>
    </row>
    <row r="1070" spans="3:3" ht="15" customHeight="1" x14ac:dyDescent="0.2">
      <c r="C1070" s="59"/>
    </row>
    <row r="1071" spans="3:3" ht="15" customHeight="1" x14ac:dyDescent="0.2">
      <c r="C1071" s="59"/>
    </row>
    <row r="1072" spans="3:3" ht="15" customHeight="1" x14ac:dyDescent="0.2">
      <c r="C1072" s="59"/>
    </row>
    <row r="1073" spans="3:3" ht="15" customHeight="1" x14ac:dyDescent="0.2">
      <c r="C1073" s="59"/>
    </row>
    <row r="1074" spans="3:3" ht="15" customHeight="1" x14ac:dyDescent="0.2">
      <c r="C1074" s="59"/>
    </row>
    <row r="1075" spans="3:3" ht="15" customHeight="1" x14ac:dyDescent="0.2">
      <c r="C1075" s="59"/>
    </row>
    <row r="1076" spans="3:3" ht="15" customHeight="1" x14ac:dyDescent="0.2">
      <c r="C1076" s="59"/>
    </row>
    <row r="1077" spans="3:3" ht="15" customHeight="1" x14ac:dyDescent="0.2">
      <c r="C1077" s="59"/>
    </row>
    <row r="1078" spans="3:3" ht="15" customHeight="1" x14ac:dyDescent="0.2">
      <c r="C1078" s="59"/>
    </row>
    <row r="1079" spans="3:3" ht="15" customHeight="1" x14ac:dyDescent="0.2">
      <c r="C1079" s="59"/>
    </row>
    <row r="1080" spans="3:3" ht="15" customHeight="1" x14ac:dyDescent="0.2">
      <c r="C1080" s="59"/>
    </row>
    <row r="1081" spans="3:3" ht="15" customHeight="1" x14ac:dyDescent="0.2">
      <c r="C1081" s="59"/>
    </row>
    <row r="1082" spans="3:3" ht="15" customHeight="1" x14ac:dyDescent="0.2">
      <c r="C1082" s="59"/>
    </row>
    <row r="1083" spans="3:3" ht="15" customHeight="1" x14ac:dyDescent="0.2">
      <c r="C1083" s="59"/>
    </row>
    <row r="1084" spans="3:3" ht="15" customHeight="1" x14ac:dyDescent="0.2">
      <c r="C1084" s="59"/>
    </row>
    <row r="1085" spans="3:3" ht="15" customHeight="1" x14ac:dyDescent="0.2">
      <c r="C1085" s="59"/>
    </row>
    <row r="1086" spans="3:3" ht="15" customHeight="1" x14ac:dyDescent="0.2">
      <c r="C1086" s="59"/>
    </row>
    <row r="1087" spans="3:3" ht="15" customHeight="1" x14ac:dyDescent="0.2">
      <c r="C1087" s="59"/>
    </row>
    <row r="1088" spans="3:3" ht="15" customHeight="1" x14ac:dyDescent="0.2">
      <c r="C1088" s="59"/>
    </row>
    <row r="1089" spans="3:3" ht="15" customHeight="1" x14ac:dyDescent="0.2">
      <c r="C1089" s="59"/>
    </row>
    <row r="1090" spans="3:3" ht="15" customHeight="1" x14ac:dyDescent="0.2">
      <c r="C1090" s="59"/>
    </row>
    <row r="1091" spans="3:3" ht="15" customHeight="1" x14ac:dyDescent="0.2">
      <c r="C1091" s="59"/>
    </row>
    <row r="1092" spans="3:3" ht="15" customHeight="1" x14ac:dyDescent="0.2">
      <c r="C1092" s="59"/>
    </row>
    <row r="1093" spans="3:3" ht="15" customHeight="1" x14ac:dyDescent="0.2">
      <c r="C1093" s="59"/>
    </row>
    <row r="1094" spans="3:3" ht="15" customHeight="1" x14ac:dyDescent="0.2">
      <c r="C1094" s="59"/>
    </row>
    <row r="1095" spans="3:3" ht="15" customHeight="1" x14ac:dyDescent="0.2">
      <c r="C1095" s="59"/>
    </row>
    <row r="1096" spans="3:3" ht="15" customHeight="1" x14ac:dyDescent="0.2">
      <c r="C1096" s="59"/>
    </row>
    <row r="1097" spans="3:3" ht="15" customHeight="1" x14ac:dyDescent="0.2">
      <c r="C1097" s="59"/>
    </row>
    <row r="1098" spans="3:3" ht="15" customHeight="1" x14ac:dyDescent="0.2">
      <c r="C1098" s="59"/>
    </row>
    <row r="1099" spans="3:3" ht="15" customHeight="1" x14ac:dyDescent="0.2">
      <c r="C1099" s="59"/>
    </row>
    <row r="1100" spans="3:3" ht="15" customHeight="1" x14ac:dyDescent="0.2">
      <c r="C1100" s="59"/>
    </row>
    <row r="1101" spans="3:3" ht="15" customHeight="1" x14ac:dyDescent="0.2">
      <c r="C1101" s="59"/>
    </row>
    <row r="1102" spans="3:3" ht="15" customHeight="1" x14ac:dyDescent="0.2">
      <c r="C1102" s="59"/>
    </row>
    <row r="1103" spans="3:3" ht="15" customHeight="1" x14ac:dyDescent="0.2">
      <c r="C1103" s="59"/>
    </row>
    <row r="1104" spans="3:3" ht="15" customHeight="1" x14ac:dyDescent="0.2">
      <c r="C1104" s="59"/>
    </row>
    <row r="1105" spans="3:3" ht="15" customHeight="1" x14ac:dyDescent="0.2">
      <c r="C1105" s="59"/>
    </row>
    <row r="1106" spans="3:3" ht="15" customHeight="1" x14ac:dyDescent="0.2">
      <c r="C1106" s="59"/>
    </row>
    <row r="1107" spans="3:3" ht="15" customHeight="1" x14ac:dyDescent="0.2">
      <c r="C1107" s="59"/>
    </row>
    <row r="1108" spans="3:3" ht="15" customHeight="1" x14ac:dyDescent="0.2">
      <c r="C1108" s="59"/>
    </row>
    <row r="1109" spans="3:3" ht="15" customHeight="1" x14ac:dyDescent="0.2">
      <c r="C1109" s="59"/>
    </row>
    <row r="1110" spans="3:3" ht="15" customHeight="1" x14ac:dyDescent="0.2">
      <c r="C1110" s="59"/>
    </row>
    <row r="1111" spans="3:3" ht="15" customHeight="1" x14ac:dyDescent="0.2">
      <c r="C1111" s="59"/>
    </row>
    <row r="1112" spans="3:3" ht="15" customHeight="1" x14ac:dyDescent="0.2">
      <c r="C1112" s="59"/>
    </row>
    <row r="1113" spans="3:3" ht="15" customHeight="1" x14ac:dyDescent="0.2">
      <c r="C1113" s="59"/>
    </row>
    <row r="1114" spans="3:3" ht="15" customHeight="1" x14ac:dyDescent="0.2">
      <c r="C1114" s="59"/>
    </row>
    <row r="1115" spans="3:3" ht="15" customHeight="1" x14ac:dyDescent="0.2">
      <c r="C1115" s="59"/>
    </row>
    <row r="1116" spans="3:3" ht="15" customHeight="1" x14ac:dyDescent="0.2">
      <c r="C1116" s="59"/>
    </row>
    <row r="1117" spans="3:3" ht="15" customHeight="1" x14ac:dyDescent="0.2">
      <c r="C1117" s="59"/>
    </row>
    <row r="1118" spans="3:3" ht="15" customHeight="1" x14ac:dyDescent="0.2">
      <c r="C1118" s="59"/>
    </row>
    <row r="1119" spans="3:3" ht="15" customHeight="1" x14ac:dyDescent="0.2">
      <c r="C1119" s="59"/>
    </row>
    <row r="1120" spans="3:3" ht="15" customHeight="1" x14ac:dyDescent="0.2">
      <c r="C1120" s="59"/>
    </row>
    <row r="1121" spans="3:3" ht="15" customHeight="1" x14ac:dyDescent="0.2">
      <c r="C1121" s="59"/>
    </row>
    <row r="1122" spans="3:3" ht="15" customHeight="1" x14ac:dyDescent="0.2">
      <c r="C1122" s="59"/>
    </row>
    <row r="1123" spans="3:3" ht="15" customHeight="1" x14ac:dyDescent="0.2">
      <c r="C1123" s="59"/>
    </row>
    <row r="1124" spans="3:3" ht="15" customHeight="1" x14ac:dyDescent="0.2">
      <c r="C1124" s="59"/>
    </row>
    <row r="1125" spans="3:3" ht="15" customHeight="1" x14ac:dyDescent="0.2">
      <c r="C1125" s="59"/>
    </row>
    <row r="1126" spans="3:3" ht="15" customHeight="1" x14ac:dyDescent="0.2">
      <c r="C1126" s="59"/>
    </row>
    <row r="1127" spans="3:3" ht="15" customHeight="1" x14ac:dyDescent="0.2">
      <c r="C1127" s="59"/>
    </row>
    <row r="1128" spans="3:3" ht="15" customHeight="1" x14ac:dyDescent="0.2">
      <c r="C1128" s="59"/>
    </row>
    <row r="1129" spans="3:3" ht="15" customHeight="1" x14ac:dyDescent="0.2">
      <c r="C1129" s="59"/>
    </row>
    <row r="1130" spans="3:3" ht="15" customHeight="1" x14ac:dyDescent="0.2">
      <c r="C1130" s="59"/>
    </row>
    <row r="1131" spans="3:3" ht="15" customHeight="1" x14ac:dyDescent="0.2">
      <c r="C1131" s="59"/>
    </row>
    <row r="1132" spans="3:3" ht="15" customHeight="1" x14ac:dyDescent="0.2">
      <c r="C1132" s="59"/>
    </row>
    <row r="1133" spans="3:3" ht="15" customHeight="1" x14ac:dyDescent="0.2">
      <c r="C1133" s="59"/>
    </row>
    <row r="1134" spans="3:3" ht="15" customHeight="1" x14ac:dyDescent="0.2">
      <c r="C1134" s="59"/>
    </row>
    <row r="1135" spans="3:3" ht="15" customHeight="1" x14ac:dyDescent="0.2">
      <c r="C1135" s="59"/>
    </row>
    <row r="1136" spans="3:3" ht="15" customHeight="1" x14ac:dyDescent="0.2">
      <c r="C1136" s="59"/>
    </row>
    <row r="1137" spans="3:3" ht="15" customHeight="1" x14ac:dyDescent="0.2">
      <c r="C1137" s="59"/>
    </row>
    <row r="1138" spans="3:3" ht="15" customHeight="1" x14ac:dyDescent="0.2">
      <c r="C1138" s="59"/>
    </row>
    <row r="1139" spans="3:3" ht="15" customHeight="1" x14ac:dyDescent="0.2">
      <c r="C1139" s="59"/>
    </row>
    <row r="1140" spans="3:3" ht="15" customHeight="1" x14ac:dyDescent="0.2">
      <c r="C1140" s="59"/>
    </row>
    <row r="1141" spans="3:3" ht="15" customHeight="1" x14ac:dyDescent="0.2">
      <c r="C1141" s="59"/>
    </row>
    <row r="1142" spans="3:3" ht="15" customHeight="1" x14ac:dyDescent="0.2">
      <c r="C1142" s="59"/>
    </row>
    <row r="1143" spans="3:3" ht="15" customHeight="1" x14ac:dyDescent="0.2">
      <c r="C1143" s="59"/>
    </row>
    <row r="1144" spans="3:3" ht="15" customHeight="1" x14ac:dyDescent="0.2">
      <c r="C1144" s="59"/>
    </row>
    <row r="1145" spans="3:3" ht="15" customHeight="1" x14ac:dyDescent="0.2">
      <c r="C1145" s="59"/>
    </row>
    <row r="1146" spans="3:3" ht="15" customHeight="1" x14ac:dyDescent="0.2">
      <c r="C1146" s="59"/>
    </row>
    <row r="1147" spans="3:3" ht="15" customHeight="1" x14ac:dyDescent="0.2">
      <c r="C1147" s="59"/>
    </row>
    <row r="1148" spans="3:3" ht="15" customHeight="1" x14ac:dyDescent="0.2">
      <c r="C1148" s="59"/>
    </row>
    <row r="1149" spans="3:3" ht="15" customHeight="1" x14ac:dyDescent="0.2">
      <c r="C1149" s="59"/>
    </row>
    <row r="1150" spans="3:3" ht="15" customHeight="1" x14ac:dyDescent="0.2">
      <c r="C1150" s="59"/>
    </row>
    <row r="1151" spans="3:3" ht="15" customHeight="1" x14ac:dyDescent="0.2">
      <c r="C1151" s="59"/>
    </row>
    <row r="1152" spans="3:3" ht="15" customHeight="1" x14ac:dyDescent="0.2">
      <c r="C1152" s="59"/>
    </row>
    <row r="1153" spans="3:3" ht="15" customHeight="1" x14ac:dyDescent="0.2">
      <c r="C1153" s="59"/>
    </row>
    <row r="1154" spans="3:3" ht="15" customHeight="1" x14ac:dyDescent="0.2">
      <c r="C1154" s="59"/>
    </row>
    <row r="1155" spans="3:3" ht="15" customHeight="1" x14ac:dyDescent="0.2">
      <c r="C1155" s="59"/>
    </row>
    <row r="1156" spans="3:3" ht="15" customHeight="1" x14ac:dyDescent="0.2">
      <c r="C1156" s="59"/>
    </row>
    <row r="1157" spans="3:3" ht="15" customHeight="1" x14ac:dyDescent="0.2">
      <c r="C1157" s="59"/>
    </row>
    <row r="1158" spans="3:3" ht="15" customHeight="1" x14ac:dyDescent="0.2">
      <c r="C1158" s="59"/>
    </row>
    <row r="1159" spans="3:3" ht="15" customHeight="1" x14ac:dyDescent="0.2">
      <c r="C1159" s="59"/>
    </row>
    <row r="1160" spans="3:3" ht="15" customHeight="1" x14ac:dyDescent="0.2">
      <c r="C1160" s="59"/>
    </row>
    <row r="1161" spans="3:3" ht="15" customHeight="1" x14ac:dyDescent="0.2">
      <c r="C1161" s="59"/>
    </row>
    <row r="1162" spans="3:3" ht="15" customHeight="1" x14ac:dyDescent="0.2">
      <c r="C1162" s="59"/>
    </row>
    <row r="1163" spans="3:3" ht="15" customHeight="1" x14ac:dyDescent="0.2">
      <c r="C1163" s="59"/>
    </row>
    <row r="1164" spans="3:3" ht="15" customHeight="1" x14ac:dyDescent="0.2">
      <c r="C1164" s="59"/>
    </row>
    <row r="1165" spans="3:3" ht="15" customHeight="1" x14ac:dyDescent="0.2">
      <c r="C1165" s="59"/>
    </row>
    <row r="1166" spans="3:3" ht="15" customHeight="1" x14ac:dyDescent="0.2">
      <c r="C1166" s="59"/>
    </row>
    <row r="1167" spans="3:3" ht="15" customHeight="1" x14ac:dyDescent="0.2">
      <c r="C1167" s="59"/>
    </row>
    <row r="1168" spans="3:3" ht="15" customHeight="1" x14ac:dyDescent="0.2">
      <c r="C1168" s="59"/>
    </row>
    <row r="1169" spans="3:3" ht="15" customHeight="1" x14ac:dyDescent="0.2">
      <c r="C1169" s="59"/>
    </row>
    <row r="1170" spans="3:3" ht="15" customHeight="1" x14ac:dyDescent="0.2">
      <c r="C1170" s="59"/>
    </row>
    <row r="1171" spans="3:3" ht="15" customHeight="1" x14ac:dyDescent="0.2">
      <c r="C1171" s="59"/>
    </row>
    <row r="1172" spans="3:3" ht="15" customHeight="1" x14ac:dyDescent="0.2">
      <c r="C1172" s="59"/>
    </row>
    <row r="1173" spans="3:3" ht="15" customHeight="1" x14ac:dyDescent="0.2">
      <c r="C1173" s="59"/>
    </row>
    <row r="1174" spans="3:3" ht="15" customHeight="1" x14ac:dyDescent="0.2">
      <c r="C1174" s="59"/>
    </row>
    <row r="1175" spans="3:3" ht="15" customHeight="1" x14ac:dyDescent="0.2">
      <c r="C1175" s="59"/>
    </row>
    <row r="1176" spans="3:3" ht="15" customHeight="1" x14ac:dyDescent="0.2">
      <c r="C1176" s="59"/>
    </row>
    <row r="1177" spans="3:3" ht="15" customHeight="1" x14ac:dyDescent="0.2">
      <c r="C1177" s="59"/>
    </row>
    <row r="1178" spans="3:3" ht="15" customHeight="1" x14ac:dyDescent="0.2">
      <c r="C1178" s="59"/>
    </row>
    <row r="1179" spans="3:3" ht="15" customHeight="1" x14ac:dyDescent="0.2">
      <c r="C1179" s="59"/>
    </row>
    <row r="1180" spans="3:3" ht="15" customHeight="1" x14ac:dyDescent="0.2">
      <c r="C1180" s="59"/>
    </row>
    <row r="1181" spans="3:3" ht="15" customHeight="1" x14ac:dyDescent="0.2">
      <c r="C1181" s="59"/>
    </row>
    <row r="1182" spans="3:3" ht="15" customHeight="1" x14ac:dyDescent="0.2">
      <c r="C1182" s="59"/>
    </row>
    <row r="1183" spans="3:3" ht="15" customHeight="1" x14ac:dyDescent="0.2">
      <c r="C1183" s="59"/>
    </row>
    <row r="1184" spans="3:3" ht="15" customHeight="1" x14ac:dyDescent="0.2">
      <c r="C1184" s="59"/>
    </row>
    <row r="1185" spans="3:3" ht="15" customHeight="1" x14ac:dyDescent="0.2">
      <c r="C1185" s="59"/>
    </row>
    <row r="1186" spans="3:3" ht="15" customHeight="1" x14ac:dyDescent="0.2">
      <c r="C1186" s="59"/>
    </row>
    <row r="1187" spans="3:3" ht="15" customHeight="1" x14ac:dyDescent="0.2">
      <c r="C1187" s="59"/>
    </row>
    <row r="1188" spans="3:3" ht="15" customHeight="1" x14ac:dyDescent="0.2">
      <c r="C1188" s="59"/>
    </row>
    <row r="1189" spans="3:3" ht="15" customHeight="1" x14ac:dyDescent="0.2">
      <c r="C1189" s="59"/>
    </row>
    <row r="1190" spans="3:3" ht="15" customHeight="1" x14ac:dyDescent="0.2">
      <c r="C1190" s="59"/>
    </row>
    <row r="1191" spans="3:3" ht="15" customHeight="1" x14ac:dyDescent="0.2">
      <c r="C1191" s="59"/>
    </row>
    <row r="1192" spans="3:3" ht="15" customHeight="1" x14ac:dyDescent="0.2">
      <c r="C1192" s="59"/>
    </row>
    <row r="1193" spans="3:3" ht="15" customHeight="1" x14ac:dyDescent="0.2">
      <c r="C1193" s="59"/>
    </row>
    <row r="1194" spans="3:3" ht="15" customHeight="1" x14ac:dyDescent="0.2">
      <c r="C1194" s="59"/>
    </row>
    <row r="1195" spans="3:3" ht="15" customHeight="1" x14ac:dyDescent="0.2">
      <c r="C1195" s="59"/>
    </row>
    <row r="1196" spans="3:3" ht="15" customHeight="1" x14ac:dyDescent="0.2">
      <c r="C1196" s="59"/>
    </row>
    <row r="1197" spans="3:3" ht="15" customHeight="1" x14ac:dyDescent="0.2">
      <c r="C1197" s="59"/>
    </row>
    <row r="1198" spans="3:3" ht="15" customHeight="1" x14ac:dyDescent="0.2">
      <c r="C1198" s="59"/>
    </row>
    <row r="1199" spans="3:3" ht="15" customHeight="1" x14ac:dyDescent="0.2">
      <c r="C1199" s="59"/>
    </row>
    <row r="1200" spans="3:3" ht="15" customHeight="1" x14ac:dyDescent="0.2">
      <c r="C1200" s="59"/>
    </row>
    <row r="1201" spans="3:3" ht="15" customHeight="1" x14ac:dyDescent="0.2">
      <c r="C1201" s="59"/>
    </row>
    <row r="1202" spans="3:3" ht="15" customHeight="1" x14ac:dyDescent="0.2">
      <c r="C1202" s="59"/>
    </row>
    <row r="1203" spans="3:3" ht="15" customHeight="1" x14ac:dyDescent="0.2">
      <c r="C1203" s="59"/>
    </row>
    <row r="1204" spans="3:3" ht="15" customHeight="1" x14ac:dyDescent="0.2">
      <c r="C1204" s="59"/>
    </row>
    <row r="1205" spans="3:3" ht="15" customHeight="1" x14ac:dyDescent="0.2">
      <c r="C1205" s="59"/>
    </row>
    <row r="1206" spans="3:3" ht="15" customHeight="1" x14ac:dyDescent="0.2">
      <c r="C1206" s="59"/>
    </row>
    <row r="1207" spans="3:3" ht="15" customHeight="1" x14ac:dyDescent="0.2">
      <c r="C1207" s="59"/>
    </row>
    <row r="1208" spans="3:3" ht="15" customHeight="1" x14ac:dyDescent="0.2">
      <c r="C1208" s="59"/>
    </row>
    <row r="1209" spans="3:3" ht="15" customHeight="1" x14ac:dyDescent="0.2">
      <c r="C1209" s="59"/>
    </row>
    <row r="1210" spans="3:3" ht="15" customHeight="1" x14ac:dyDescent="0.2">
      <c r="C1210" s="59"/>
    </row>
    <row r="1211" spans="3:3" ht="15" customHeight="1" x14ac:dyDescent="0.2">
      <c r="C1211" s="59"/>
    </row>
    <row r="1212" spans="3:3" ht="15" customHeight="1" x14ac:dyDescent="0.2">
      <c r="C1212" s="59"/>
    </row>
    <row r="1213" spans="3:3" ht="15" customHeight="1" x14ac:dyDescent="0.2">
      <c r="C1213" s="59"/>
    </row>
    <row r="1214" spans="3:3" ht="15" customHeight="1" x14ac:dyDescent="0.2">
      <c r="C1214" s="59"/>
    </row>
    <row r="1215" spans="3:3" ht="15" customHeight="1" x14ac:dyDescent="0.2">
      <c r="C1215" s="59"/>
    </row>
    <row r="1216" spans="3:3" ht="15" customHeight="1" x14ac:dyDescent="0.2">
      <c r="C1216" s="59"/>
    </row>
    <row r="1217" spans="3:3" ht="15" customHeight="1" x14ac:dyDescent="0.2">
      <c r="C1217" s="59"/>
    </row>
    <row r="1218" spans="3:3" ht="15" customHeight="1" x14ac:dyDescent="0.2">
      <c r="C1218" s="59"/>
    </row>
    <row r="1219" spans="3:3" ht="15" customHeight="1" x14ac:dyDescent="0.2">
      <c r="C1219" s="59"/>
    </row>
    <row r="1220" spans="3:3" ht="15" customHeight="1" x14ac:dyDescent="0.2">
      <c r="C1220" s="59"/>
    </row>
    <row r="1221" spans="3:3" ht="15" customHeight="1" x14ac:dyDescent="0.2">
      <c r="C1221" s="59"/>
    </row>
    <row r="1222" spans="3:3" ht="15" customHeight="1" x14ac:dyDescent="0.2">
      <c r="C1222" s="59"/>
    </row>
    <row r="1223" spans="3:3" ht="15" customHeight="1" x14ac:dyDescent="0.2">
      <c r="C1223" s="59"/>
    </row>
    <row r="1224" spans="3:3" ht="15" customHeight="1" x14ac:dyDescent="0.2">
      <c r="C1224" s="59"/>
    </row>
    <row r="1225" spans="3:3" ht="15" customHeight="1" x14ac:dyDescent="0.2">
      <c r="C1225" s="59"/>
    </row>
    <row r="1226" spans="3:3" ht="15" customHeight="1" x14ac:dyDescent="0.2">
      <c r="C1226" s="59"/>
    </row>
    <row r="1227" spans="3:3" ht="15" customHeight="1" x14ac:dyDescent="0.2">
      <c r="C1227" s="59"/>
    </row>
    <row r="1228" spans="3:3" ht="15" customHeight="1" x14ac:dyDescent="0.2">
      <c r="C1228" s="59"/>
    </row>
    <row r="1229" spans="3:3" ht="15" customHeight="1" x14ac:dyDescent="0.2">
      <c r="C1229" s="59"/>
    </row>
    <row r="1230" spans="3:3" ht="15" customHeight="1" x14ac:dyDescent="0.2">
      <c r="C1230" s="59"/>
    </row>
    <row r="1231" spans="3:3" ht="15" customHeight="1" x14ac:dyDescent="0.2">
      <c r="C1231" s="59"/>
    </row>
    <row r="1232" spans="3:3" ht="15" customHeight="1" x14ac:dyDescent="0.2">
      <c r="C1232" s="59"/>
    </row>
    <row r="1233" spans="3:3" ht="15" customHeight="1" x14ac:dyDescent="0.2">
      <c r="C1233" s="59"/>
    </row>
    <row r="1234" spans="3:3" ht="15" customHeight="1" x14ac:dyDescent="0.2">
      <c r="C1234" s="59"/>
    </row>
    <row r="1235" spans="3:3" ht="15" customHeight="1" x14ac:dyDescent="0.2">
      <c r="C1235" s="59"/>
    </row>
    <row r="1236" spans="3:3" ht="15" customHeight="1" x14ac:dyDescent="0.2">
      <c r="C1236" s="59"/>
    </row>
    <row r="1237" spans="3:3" ht="15" customHeight="1" x14ac:dyDescent="0.2">
      <c r="C1237" s="59"/>
    </row>
    <row r="1238" spans="3:3" ht="15" customHeight="1" x14ac:dyDescent="0.2">
      <c r="C1238" s="59"/>
    </row>
    <row r="1239" spans="3:3" ht="15" customHeight="1" x14ac:dyDescent="0.2">
      <c r="C1239" s="59"/>
    </row>
    <row r="1240" spans="3:3" ht="15" customHeight="1" x14ac:dyDescent="0.2">
      <c r="C1240" s="59"/>
    </row>
    <row r="1241" spans="3:3" ht="15" customHeight="1" x14ac:dyDescent="0.2">
      <c r="C1241" s="59"/>
    </row>
    <row r="1242" spans="3:3" ht="15" customHeight="1" x14ac:dyDescent="0.2">
      <c r="C1242" s="59"/>
    </row>
    <row r="1243" spans="3:3" ht="15" customHeight="1" x14ac:dyDescent="0.2">
      <c r="C1243" s="59"/>
    </row>
    <row r="1244" spans="3:3" ht="15" customHeight="1" x14ac:dyDescent="0.2">
      <c r="C1244" s="59"/>
    </row>
    <row r="1245" spans="3:3" ht="15" customHeight="1" x14ac:dyDescent="0.2">
      <c r="C1245" s="59"/>
    </row>
    <row r="1246" spans="3:3" ht="15" customHeight="1" x14ac:dyDescent="0.2">
      <c r="C1246" s="59"/>
    </row>
    <row r="1247" spans="3:3" ht="15" customHeight="1" x14ac:dyDescent="0.2">
      <c r="C1247" s="59"/>
    </row>
    <row r="1248" spans="3:3" ht="15" customHeight="1" x14ac:dyDescent="0.2">
      <c r="C1248" s="59"/>
    </row>
    <row r="1249" spans="3:3" ht="15" customHeight="1" x14ac:dyDescent="0.2">
      <c r="C1249" s="59"/>
    </row>
    <row r="1250" spans="3:3" ht="15" customHeight="1" x14ac:dyDescent="0.2">
      <c r="C1250" s="59"/>
    </row>
    <row r="1251" spans="3:3" ht="15" customHeight="1" x14ac:dyDescent="0.2">
      <c r="C1251" s="59"/>
    </row>
    <row r="1252" spans="3:3" ht="15" customHeight="1" x14ac:dyDescent="0.2">
      <c r="C1252" s="59"/>
    </row>
    <row r="1253" spans="3:3" ht="15" customHeight="1" x14ac:dyDescent="0.2">
      <c r="C1253" s="59"/>
    </row>
    <row r="1254" spans="3:3" ht="15" customHeight="1" x14ac:dyDescent="0.2">
      <c r="C1254" s="59"/>
    </row>
    <row r="1255" spans="3:3" ht="15" customHeight="1" x14ac:dyDescent="0.2">
      <c r="C1255" s="59"/>
    </row>
    <row r="1256" spans="3:3" ht="15" customHeight="1" x14ac:dyDescent="0.2">
      <c r="C1256" s="59"/>
    </row>
    <row r="1257" spans="3:3" ht="15" customHeight="1" x14ac:dyDescent="0.2">
      <c r="C1257" s="59"/>
    </row>
    <row r="1258" spans="3:3" ht="15" customHeight="1" x14ac:dyDescent="0.2">
      <c r="C1258" s="59"/>
    </row>
    <row r="1259" spans="3:3" ht="15" customHeight="1" x14ac:dyDescent="0.2">
      <c r="C1259" s="59"/>
    </row>
    <row r="1260" spans="3:3" ht="15" customHeight="1" x14ac:dyDescent="0.2">
      <c r="C1260" s="59"/>
    </row>
    <row r="1261" spans="3:3" ht="15" customHeight="1" x14ac:dyDescent="0.2">
      <c r="C1261" s="59"/>
    </row>
    <row r="1262" spans="3:3" ht="15" customHeight="1" x14ac:dyDescent="0.2">
      <c r="C1262" s="59"/>
    </row>
    <row r="1263" spans="3:3" ht="15" customHeight="1" x14ac:dyDescent="0.2">
      <c r="C1263" s="59"/>
    </row>
    <row r="1264" spans="3:3" ht="15" customHeight="1" x14ac:dyDescent="0.2">
      <c r="C1264" s="59"/>
    </row>
    <row r="1265" spans="3:3" ht="15" customHeight="1" x14ac:dyDescent="0.2">
      <c r="C1265" s="59"/>
    </row>
    <row r="1266" spans="3:3" ht="15" customHeight="1" x14ac:dyDescent="0.2">
      <c r="C1266" s="59"/>
    </row>
    <row r="1267" spans="3:3" ht="15" customHeight="1" x14ac:dyDescent="0.2">
      <c r="C1267" s="59"/>
    </row>
    <row r="1268" spans="3:3" ht="15" customHeight="1" x14ac:dyDescent="0.2">
      <c r="C1268" s="59"/>
    </row>
    <row r="1269" spans="3:3" ht="15" customHeight="1" x14ac:dyDescent="0.2">
      <c r="C1269" s="59"/>
    </row>
    <row r="1270" spans="3:3" ht="15" customHeight="1" x14ac:dyDescent="0.2">
      <c r="C1270" s="59"/>
    </row>
    <row r="1271" spans="3:3" ht="15" customHeight="1" x14ac:dyDescent="0.2">
      <c r="C1271" s="59"/>
    </row>
    <row r="1272" spans="3:3" ht="15" customHeight="1" x14ac:dyDescent="0.2">
      <c r="C1272" s="59"/>
    </row>
    <row r="1273" spans="3:3" ht="15" customHeight="1" x14ac:dyDescent="0.2">
      <c r="C1273" s="59"/>
    </row>
    <row r="1274" spans="3:3" ht="15" customHeight="1" x14ac:dyDescent="0.2">
      <c r="C1274" s="59"/>
    </row>
    <row r="1275" spans="3:3" ht="15" customHeight="1" x14ac:dyDescent="0.2">
      <c r="C1275" s="59"/>
    </row>
    <row r="1276" spans="3:3" ht="15" customHeight="1" x14ac:dyDescent="0.2">
      <c r="C1276" s="59"/>
    </row>
    <row r="1277" spans="3:3" ht="15" customHeight="1" x14ac:dyDescent="0.2">
      <c r="C1277" s="59"/>
    </row>
    <row r="1278" spans="3:3" ht="15" customHeight="1" x14ac:dyDescent="0.2">
      <c r="C1278" s="59"/>
    </row>
    <row r="1279" spans="3:3" ht="15" customHeight="1" x14ac:dyDescent="0.2">
      <c r="C1279" s="59"/>
    </row>
    <row r="1280" spans="3:3" ht="15" customHeight="1" x14ac:dyDescent="0.2">
      <c r="C1280" s="59"/>
    </row>
    <row r="1281" spans="3:3" ht="15" customHeight="1" x14ac:dyDescent="0.2">
      <c r="C1281" s="59"/>
    </row>
    <row r="1282" spans="3:3" ht="15" customHeight="1" x14ac:dyDescent="0.2">
      <c r="C1282" s="59"/>
    </row>
    <row r="1283" spans="3:3" ht="15" customHeight="1" x14ac:dyDescent="0.2">
      <c r="C1283" s="59"/>
    </row>
    <row r="1284" spans="3:3" ht="15" customHeight="1" x14ac:dyDescent="0.2">
      <c r="C1284" s="59"/>
    </row>
    <row r="1285" spans="3:3" ht="15" customHeight="1" x14ac:dyDescent="0.2">
      <c r="C1285" s="59"/>
    </row>
    <row r="1286" spans="3:3" ht="15" customHeight="1" x14ac:dyDescent="0.2">
      <c r="C1286" s="59"/>
    </row>
    <row r="1287" spans="3:3" ht="15" customHeight="1" x14ac:dyDescent="0.2">
      <c r="C1287" s="59"/>
    </row>
    <row r="1288" spans="3:3" ht="15" customHeight="1" x14ac:dyDescent="0.2">
      <c r="C1288" s="59"/>
    </row>
    <row r="1289" spans="3:3" ht="15" customHeight="1" x14ac:dyDescent="0.2">
      <c r="C1289" s="59"/>
    </row>
    <row r="1290" spans="3:3" ht="15" customHeight="1" x14ac:dyDescent="0.2">
      <c r="C1290" s="59"/>
    </row>
    <row r="1291" spans="3:3" ht="15" customHeight="1" x14ac:dyDescent="0.2">
      <c r="C1291" s="59"/>
    </row>
    <row r="1292" spans="3:3" ht="15" customHeight="1" x14ac:dyDescent="0.2">
      <c r="C1292" s="59"/>
    </row>
    <row r="1293" spans="3:3" ht="15" customHeight="1" x14ac:dyDescent="0.2">
      <c r="C1293" s="59"/>
    </row>
    <row r="1294" spans="3:3" ht="15" customHeight="1" x14ac:dyDescent="0.2">
      <c r="C1294" s="59"/>
    </row>
    <row r="1295" spans="3:3" ht="15" customHeight="1" x14ac:dyDescent="0.2">
      <c r="C1295" s="59"/>
    </row>
    <row r="1296" spans="3:3" ht="15" customHeight="1" x14ac:dyDescent="0.2">
      <c r="C1296" s="59"/>
    </row>
    <row r="1297" spans="3:3" ht="15" customHeight="1" x14ac:dyDescent="0.2">
      <c r="C1297" s="59"/>
    </row>
    <row r="1298" spans="3:3" ht="15" customHeight="1" x14ac:dyDescent="0.2">
      <c r="C1298" s="59"/>
    </row>
    <row r="1299" spans="3:3" ht="15" customHeight="1" x14ac:dyDescent="0.2">
      <c r="C1299" s="59"/>
    </row>
    <row r="1300" spans="3:3" ht="15" customHeight="1" x14ac:dyDescent="0.2">
      <c r="C1300" s="59"/>
    </row>
    <row r="1301" spans="3:3" ht="15" customHeight="1" x14ac:dyDescent="0.2">
      <c r="C1301" s="59"/>
    </row>
    <row r="1302" spans="3:3" ht="15" customHeight="1" x14ac:dyDescent="0.2">
      <c r="C1302" s="59"/>
    </row>
    <row r="1303" spans="3:3" ht="15" customHeight="1" x14ac:dyDescent="0.2">
      <c r="C1303" s="59"/>
    </row>
    <row r="1304" spans="3:3" ht="15" customHeight="1" x14ac:dyDescent="0.2">
      <c r="C1304" s="59"/>
    </row>
    <row r="1305" spans="3:3" ht="15" customHeight="1" x14ac:dyDescent="0.2">
      <c r="C1305" s="59"/>
    </row>
    <row r="1306" spans="3:3" ht="15" customHeight="1" x14ac:dyDescent="0.2">
      <c r="C1306" s="59"/>
    </row>
    <row r="1307" spans="3:3" ht="15" customHeight="1" x14ac:dyDescent="0.2">
      <c r="C1307" s="59"/>
    </row>
    <row r="1308" spans="3:3" ht="15" customHeight="1" x14ac:dyDescent="0.2">
      <c r="C1308" s="59"/>
    </row>
    <row r="1309" spans="3:3" ht="15" customHeight="1" x14ac:dyDescent="0.2">
      <c r="C1309" s="59"/>
    </row>
    <row r="1310" spans="3:3" ht="15" customHeight="1" x14ac:dyDescent="0.2">
      <c r="C1310" s="59"/>
    </row>
    <row r="1311" spans="3:3" ht="15" customHeight="1" x14ac:dyDescent="0.2">
      <c r="C1311" s="59"/>
    </row>
    <row r="1312" spans="3:3" ht="15" customHeight="1" x14ac:dyDescent="0.2">
      <c r="C1312" s="59"/>
    </row>
    <row r="1313" spans="3:3" ht="15" customHeight="1" x14ac:dyDescent="0.2">
      <c r="C1313" s="59"/>
    </row>
    <row r="1314" spans="3:3" ht="15" customHeight="1" x14ac:dyDescent="0.2">
      <c r="C1314" s="59"/>
    </row>
    <row r="1315" spans="3:3" ht="15" customHeight="1" x14ac:dyDescent="0.2">
      <c r="C1315" s="59"/>
    </row>
    <row r="1316" spans="3:3" ht="15" customHeight="1" x14ac:dyDescent="0.2">
      <c r="C1316" s="59"/>
    </row>
    <row r="1317" spans="3:3" ht="15" customHeight="1" x14ac:dyDescent="0.2">
      <c r="C1317" s="59"/>
    </row>
    <row r="1318" spans="3:3" ht="15" customHeight="1" x14ac:dyDescent="0.2">
      <c r="C1318" s="59"/>
    </row>
    <row r="1319" spans="3:3" ht="15" customHeight="1" x14ac:dyDescent="0.2">
      <c r="C1319" s="59"/>
    </row>
    <row r="1320" spans="3:3" ht="15" customHeight="1" x14ac:dyDescent="0.2">
      <c r="C1320" s="59"/>
    </row>
    <row r="1321" spans="3:3" ht="15" customHeight="1" x14ac:dyDescent="0.2">
      <c r="C1321" s="59"/>
    </row>
    <row r="1322" spans="3:3" ht="15" customHeight="1" x14ac:dyDescent="0.2">
      <c r="C1322" s="59"/>
    </row>
    <row r="1323" spans="3:3" ht="15" customHeight="1" x14ac:dyDescent="0.2">
      <c r="C1323" s="59"/>
    </row>
    <row r="1324" spans="3:3" ht="15" customHeight="1" x14ac:dyDescent="0.2">
      <c r="C1324" s="59"/>
    </row>
    <row r="1325" spans="3:3" ht="15" customHeight="1" x14ac:dyDescent="0.2">
      <c r="C1325" s="59"/>
    </row>
    <row r="1326" spans="3:3" ht="15" customHeight="1" x14ac:dyDescent="0.2">
      <c r="C1326" s="59"/>
    </row>
    <row r="1327" spans="3:3" ht="15" customHeight="1" x14ac:dyDescent="0.2">
      <c r="C1327" s="59"/>
    </row>
    <row r="1328" spans="3:3" ht="15" customHeight="1" x14ac:dyDescent="0.2">
      <c r="C1328" s="59"/>
    </row>
    <row r="1329" spans="3:3" ht="15" customHeight="1" x14ac:dyDescent="0.2">
      <c r="C1329" s="59"/>
    </row>
    <row r="1330" spans="3:3" ht="15" customHeight="1" x14ac:dyDescent="0.2">
      <c r="C1330" s="59"/>
    </row>
    <row r="1331" spans="3:3" ht="15" customHeight="1" x14ac:dyDescent="0.2">
      <c r="C1331" s="59"/>
    </row>
    <row r="1332" spans="3:3" ht="15" customHeight="1" x14ac:dyDescent="0.2">
      <c r="C1332" s="59"/>
    </row>
    <row r="1333" spans="3:3" ht="15" customHeight="1" x14ac:dyDescent="0.2">
      <c r="C1333" s="59"/>
    </row>
    <row r="1334" spans="3:3" ht="15" customHeight="1" x14ac:dyDescent="0.2">
      <c r="C1334" s="59"/>
    </row>
    <row r="1335" spans="3:3" ht="15" customHeight="1" x14ac:dyDescent="0.2">
      <c r="C1335" s="59"/>
    </row>
    <row r="1336" spans="3:3" ht="15" customHeight="1" x14ac:dyDescent="0.2">
      <c r="C1336" s="59"/>
    </row>
    <row r="1337" spans="3:3" ht="15" customHeight="1" x14ac:dyDescent="0.2">
      <c r="C1337" s="59"/>
    </row>
    <row r="1338" spans="3:3" ht="15" customHeight="1" x14ac:dyDescent="0.2">
      <c r="C1338" s="59"/>
    </row>
    <row r="1339" spans="3:3" ht="15" customHeight="1" x14ac:dyDescent="0.2">
      <c r="C1339" s="59"/>
    </row>
    <row r="1340" spans="3:3" ht="15" customHeight="1" x14ac:dyDescent="0.2">
      <c r="C1340" s="59"/>
    </row>
    <row r="1341" spans="3:3" ht="15" customHeight="1" x14ac:dyDescent="0.2">
      <c r="C1341" s="59"/>
    </row>
    <row r="1342" spans="3:3" ht="15" customHeight="1" x14ac:dyDescent="0.2">
      <c r="C1342" s="59"/>
    </row>
    <row r="1343" spans="3:3" ht="15" customHeight="1" x14ac:dyDescent="0.2">
      <c r="C1343" s="59"/>
    </row>
    <row r="1344" spans="3:3" ht="15" customHeight="1" x14ac:dyDescent="0.2">
      <c r="C1344" s="59"/>
    </row>
    <row r="1345" spans="3:3" ht="15" customHeight="1" x14ac:dyDescent="0.2">
      <c r="C1345" s="59"/>
    </row>
    <row r="1346" spans="3:3" ht="15" customHeight="1" x14ac:dyDescent="0.2">
      <c r="C1346" s="59"/>
    </row>
    <row r="1347" spans="3:3" ht="15" customHeight="1" x14ac:dyDescent="0.2">
      <c r="C1347" s="59"/>
    </row>
    <row r="1348" spans="3:3" ht="15" customHeight="1" x14ac:dyDescent="0.2">
      <c r="C1348" s="59"/>
    </row>
    <row r="1349" spans="3:3" ht="15" customHeight="1" x14ac:dyDescent="0.2">
      <c r="C1349" s="59"/>
    </row>
    <row r="1350" spans="3:3" ht="15" customHeight="1" x14ac:dyDescent="0.2">
      <c r="C1350" s="59"/>
    </row>
    <row r="1351" spans="3:3" ht="15" customHeight="1" x14ac:dyDescent="0.2">
      <c r="C1351" s="59"/>
    </row>
    <row r="1352" spans="3:3" ht="15" customHeight="1" x14ac:dyDescent="0.2">
      <c r="C1352" s="59"/>
    </row>
    <row r="1353" spans="3:3" ht="15" customHeight="1" x14ac:dyDescent="0.2">
      <c r="C1353" s="59"/>
    </row>
    <row r="1354" spans="3:3" ht="15" customHeight="1" x14ac:dyDescent="0.2">
      <c r="C1354" s="59"/>
    </row>
    <row r="1355" spans="3:3" ht="15" customHeight="1" x14ac:dyDescent="0.2">
      <c r="C1355" s="59"/>
    </row>
    <row r="1356" spans="3:3" ht="15" customHeight="1" x14ac:dyDescent="0.2">
      <c r="C1356" s="59"/>
    </row>
    <row r="1357" spans="3:3" ht="15" customHeight="1" x14ac:dyDescent="0.2">
      <c r="C1357" s="59"/>
    </row>
    <row r="1358" spans="3:3" ht="15" customHeight="1" x14ac:dyDescent="0.2">
      <c r="C1358" s="59"/>
    </row>
    <row r="1359" spans="3:3" ht="15" customHeight="1" x14ac:dyDescent="0.2">
      <c r="C1359" s="59"/>
    </row>
    <row r="1360" spans="3:3" ht="15" customHeight="1" x14ac:dyDescent="0.2">
      <c r="C1360" s="59"/>
    </row>
    <row r="1361" spans="3:3" ht="15" customHeight="1" x14ac:dyDescent="0.2">
      <c r="C1361" s="59"/>
    </row>
    <row r="1362" spans="3:3" ht="15" customHeight="1" x14ac:dyDescent="0.2">
      <c r="C1362" s="59"/>
    </row>
    <row r="1363" spans="3:3" ht="15" customHeight="1" x14ac:dyDescent="0.2">
      <c r="C1363" s="59"/>
    </row>
    <row r="1364" spans="3:3" ht="15" customHeight="1" x14ac:dyDescent="0.2">
      <c r="C1364" s="59"/>
    </row>
    <row r="1365" spans="3:3" ht="15" customHeight="1" x14ac:dyDescent="0.2">
      <c r="C1365" s="59"/>
    </row>
    <row r="1366" spans="3:3" ht="15" customHeight="1" x14ac:dyDescent="0.2">
      <c r="C1366" s="59"/>
    </row>
    <row r="1367" spans="3:3" ht="15" customHeight="1" x14ac:dyDescent="0.2">
      <c r="C1367" s="59"/>
    </row>
    <row r="1368" spans="3:3" ht="15" customHeight="1" x14ac:dyDescent="0.2">
      <c r="C1368" s="59"/>
    </row>
    <row r="1369" spans="3:3" ht="15" customHeight="1" x14ac:dyDescent="0.2">
      <c r="C1369" s="59"/>
    </row>
    <row r="1370" spans="3:3" ht="15" customHeight="1" x14ac:dyDescent="0.2">
      <c r="C1370" s="59"/>
    </row>
    <row r="1371" spans="3:3" ht="15" customHeight="1" x14ac:dyDescent="0.2">
      <c r="C1371" s="59"/>
    </row>
    <row r="1372" spans="3:3" ht="15" customHeight="1" x14ac:dyDescent="0.2">
      <c r="C1372" s="59"/>
    </row>
    <row r="1373" spans="3:3" ht="15" customHeight="1" x14ac:dyDescent="0.2">
      <c r="C1373" s="59"/>
    </row>
    <row r="1374" spans="3:3" ht="15" customHeight="1" x14ac:dyDescent="0.2">
      <c r="C1374" s="59"/>
    </row>
    <row r="1375" spans="3:3" ht="15" customHeight="1" x14ac:dyDescent="0.2">
      <c r="C1375" s="59"/>
    </row>
    <row r="1376" spans="3:3" ht="15" customHeight="1" x14ac:dyDescent="0.2">
      <c r="C1376" s="59"/>
    </row>
    <row r="1377" spans="3:3" ht="15" customHeight="1" x14ac:dyDescent="0.2">
      <c r="C1377" s="59"/>
    </row>
    <row r="1378" spans="3:3" ht="15" customHeight="1" x14ac:dyDescent="0.2">
      <c r="C1378" s="59"/>
    </row>
    <row r="1379" spans="3:3" ht="15" customHeight="1" x14ac:dyDescent="0.2">
      <c r="C1379" s="59"/>
    </row>
    <row r="1380" spans="3:3" ht="15" customHeight="1" x14ac:dyDescent="0.2">
      <c r="C1380" s="59"/>
    </row>
    <row r="1381" spans="3:3" ht="15" customHeight="1" x14ac:dyDescent="0.2">
      <c r="C1381" s="59"/>
    </row>
    <row r="1382" spans="3:3" ht="15" customHeight="1" x14ac:dyDescent="0.2">
      <c r="C1382" s="59"/>
    </row>
    <row r="1383" spans="3:3" ht="15" customHeight="1" x14ac:dyDescent="0.2">
      <c r="C1383" s="59"/>
    </row>
    <row r="1384" spans="3:3" ht="15" customHeight="1" x14ac:dyDescent="0.2">
      <c r="C1384" s="59"/>
    </row>
    <row r="1385" spans="3:3" ht="15" customHeight="1" x14ac:dyDescent="0.2">
      <c r="C1385" s="59"/>
    </row>
    <row r="1386" spans="3:3" ht="15" customHeight="1" x14ac:dyDescent="0.2">
      <c r="C1386" s="59"/>
    </row>
    <row r="1387" spans="3:3" ht="15" customHeight="1" x14ac:dyDescent="0.2">
      <c r="C1387" s="59"/>
    </row>
    <row r="1388" spans="3:3" ht="15" customHeight="1" x14ac:dyDescent="0.2">
      <c r="C1388" s="59"/>
    </row>
    <row r="1389" spans="3:3" ht="15" customHeight="1" x14ac:dyDescent="0.2">
      <c r="C1389" s="59"/>
    </row>
    <row r="1390" spans="3:3" ht="15" customHeight="1" x14ac:dyDescent="0.2">
      <c r="C1390" s="59"/>
    </row>
    <row r="1391" spans="3:3" ht="15" customHeight="1" x14ac:dyDescent="0.2">
      <c r="C1391" s="59"/>
    </row>
    <row r="1392" spans="3:3" ht="15" customHeight="1" x14ac:dyDescent="0.2">
      <c r="C1392" s="59"/>
    </row>
    <row r="1393" spans="3:3" ht="15" customHeight="1" x14ac:dyDescent="0.2">
      <c r="C1393" s="59"/>
    </row>
    <row r="1394" spans="3:3" ht="15" customHeight="1" x14ac:dyDescent="0.2">
      <c r="C1394" s="59"/>
    </row>
    <row r="1395" spans="3:3" ht="15" customHeight="1" x14ac:dyDescent="0.2">
      <c r="C1395" s="59"/>
    </row>
    <row r="1396" spans="3:3" ht="15" customHeight="1" x14ac:dyDescent="0.2">
      <c r="C1396" s="59"/>
    </row>
    <row r="1397" spans="3:3" ht="15" customHeight="1" x14ac:dyDescent="0.2">
      <c r="C1397" s="59"/>
    </row>
    <row r="1398" spans="3:3" ht="15" customHeight="1" x14ac:dyDescent="0.2">
      <c r="C1398" s="59"/>
    </row>
    <row r="1399" spans="3:3" ht="15" customHeight="1" x14ac:dyDescent="0.2">
      <c r="C1399" s="59"/>
    </row>
    <row r="1400" spans="3:3" ht="15" customHeight="1" x14ac:dyDescent="0.2">
      <c r="C1400" s="59"/>
    </row>
    <row r="1401" spans="3:3" ht="15" customHeight="1" x14ac:dyDescent="0.2">
      <c r="C1401" s="59"/>
    </row>
    <row r="1402" spans="3:3" ht="15" customHeight="1" x14ac:dyDescent="0.2">
      <c r="C1402" s="59"/>
    </row>
    <row r="1403" spans="3:3" ht="15" customHeight="1" x14ac:dyDescent="0.2">
      <c r="C1403" s="59"/>
    </row>
    <row r="1404" spans="3:3" ht="15" customHeight="1" x14ac:dyDescent="0.2">
      <c r="C1404" s="59"/>
    </row>
    <row r="1405" spans="3:3" ht="15" customHeight="1" x14ac:dyDescent="0.2">
      <c r="C1405" s="59"/>
    </row>
    <row r="1406" spans="3:3" ht="15" customHeight="1" x14ac:dyDescent="0.2">
      <c r="C1406" s="59"/>
    </row>
    <row r="1407" spans="3:3" ht="15" customHeight="1" x14ac:dyDescent="0.2">
      <c r="C1407" s="59"/>
    </row>
    <row r="1408" spans="3:3" ht="15" customHeight="1" x14ac:dyDescent="0.2">
      <c r="C1408" s="59"/>
    </row>
    <row r="1409" spans="3:3" ht="15" customHeight="1" x14ac:dyDescent="0.2">
      <c r="C1409" s="59"/>
    </row>
    <row r="1410" spans="3:3" ht="15" customHeight="1" x14ac:dyDescent="0.2">
      <c r="C1410" s="59"/>
    </row>
    <row r="1411" spans="3:3" ht="15" customHeight="1" x14ac:dyDescent="0.2">
      <c r="C1411" s="59"/>
    </row>
    <row r="1412" spans="3:3" ht="15" customHeight="1" x14ac:dyDescent="0.2">
      <c r="C1412" s="59"/>
    </row>
    <row r="1413" spans="3:3" ht="15" customHeight="1" x14ac:dyDescent="0.2">
      <c r="C1413" s="59"/>
    </row>
    <row r="1414" spans="3:3" ht="15" customHeight="1" x14ac:dyDescent="0.2">
      <c r="C1414" s="59"/>
    </row>
    <row r="1415" spans="3:3" ht="15" customHeight="1" x14ac:dyDescent="0.2">
      <c r="C1415" s="59"/>
    </row>
    <row r="1416" spans="3:3" ht="15" customHeight="1" x14ac:dyDescent="0.2">
      <c r="C1416" s="59"/>
    </row>
    <row r="1417" spans="3:3" ht="15" customHeight="1" x14ac:dyDescent="0.2">
      <c r="C1417" s="59"/>
    </row>
    <row r="1418" spans="3:3" ht="15" customHeight="1" x14ac:dyDescent="0.2">
      <c r="C1418" s="59"/>
    </row>
    <row r="1419" spans="3:3" ht="15" customHeight="1" x14ac:dyDescent="0.2">
      <c r="C1419" s="59"/>
    </row>
    <row r="1420" spans="3:3" ht="15" customHeight="1" x14ac:dyDescent="0.2">
      <c r="C1420" s="59"/>
    </row>
    <row r="1421" spans="3:3" ht="15" customHeight="1" x14ac:dyDescent="0.2">
      <c r="C1421" s="59"/>
    </row>
    <row r="1422" spans="3:3" ht="15" customHeight="1" x14ac:dyDescent="0.2">
      <c r="C1422" s="59"/>
    </row>
    <row r="1423" spans="3:3" ht="15" customHeight="1" x14ac:dyDescent="0.2">
      <c r="C1423" s="59"/>
    </row>
    <row r="1424" spans="3:3" ht="15" customHeight="1" x14ac:dyDescent="0.2">
      <c r="C1424" s="59"/>
    </row>
    <row r="1425" spans="3:3" ht="15" customHeight="1" x14ac:dyDescent="0.2">
      <c r="C1425" s="59"/>
    </row>
    <row r="1426" spans="3:3" ht="15" customHeight="1" x14ac:dyDescent="0.2">
      <c r="C1426" s="59"/>
    </row>
    <row r="1427" spans="3:3" ht="15" customHeight="1" x14ac:dyDescent="0.2">
      <c r="C1427" s="59"/>
    </row>
    <row r="1428" spans="3:3" ht="15" customHeight="1" x14ac:dyDescent="0.2">
      <c r="C1428" s="59"/>
    </row>
    <row r="1429" spans="3:3" ht="15" customHeight="1" x14ac:dyDescent="0.2">
      <c r="C1429" s="59"/>
    </row>
    <row r="1430" spans="3:3" ht="15" customHeight="1" x14ac:dyDescent="0.2">
      <c r="C1430" s="59"/>
    </row>
    <row r="1431" spans="3:3" ht="15" customHeight="1" x14ac:dyDescent="0.2">
      <c r="C1431" s="59"/>
    </row>
    <row r="1432" spans="3:3" ht="15" customHeight="1" x14ac:dyDescent="0.2">
      <c r="C1432" s="59"/>
    </row>
    <row r="1433" spans="3:3" ht="15" customHeight="1" x14ac:dyDescent="0.2">
      <c r="C1433" s="59"/>
    </row>
    <row r="1434" spans="3:3" ht="15" customHeight="1" x14ac:dyDescent="0.2">
      <c r="C1434" s="59"/>
    </row>
    <row r="1435" spans="3:3" ht="15" customHeight="1" x14ac:dyDescent="0.2">
      <c r="C1435" s="59"/>
    </row>
    <row r="1436" spans="3:3" ht="15" customHeight="1" x14ac:dyDescent="0.2">
      <c r="C1436" s="59"/>
    </row>
    <row r="1437" spans="3:3" ht="15" customHeight="1" x14ac:dyDescent="0.2">
      <c r="C1437" s="59"/>
    </row>
    <row r="1438" spans="3:3" ht="15" customHeight="1" x14ac:dyDescent="0.2">
      <c r="C1438" s="59"/>
    </row>
    <row r="1439" spans="3:3" ht="15" customHeight="1" x14ac:dyDescent="0.2">
      <c r="C1439" s="59"/>
    </row>
    <row r="1440" spans="3:3" ht="15" customHeight="1" x14ac:dyDescent="0.2">
      <c r="C1440" s="59"/>
    </row>
    <row r="1441" spans="3:3" ht="15" customHeight="1" x14ac:dyDescent="0.2">
      <c r="C1441" s="59"/>
    </row>
    <row r="1442" spans="3:3" ht="15" customHeight="1" x14ac:dyDescent="0.2">
      <c r="C1442" s="59"/>
    </row>
    <row r="1443" spans="3:3" ht="15" customHeight="1" x14ac:dyDescent="0.2">
      <c r="C1443" s="59"/>
    </row>
    <row r="1444" spans="3:3" ht="15" customHeight="1" x14ac:dyDescent="0.2">
      <c r="C1444" s="59"/>
    </row>
    <row r="1445" spans="3:3" ht="15" customHeight="1" x14ac:dyDescent="0.2">
      <c r="C1445" s="59"/>
    </row>
    <row r="1446" spans="3:3" ht="15" customHeight="1" x14ac:dyDescent="0.2">
      <c r="C1446" s="59"/>
    </row>
    <row r="1447" spans="3:3" ht="15" customHeight="1" x14ac:dyDescent="0.2">
      <c r="C1447" s="59"/>
    </row>
    <row r="1448" spans="3:3" ht="15" customHeight="1" x14ac:dyDescent="0.2">
      <c r="C1448" s="59"/>
    </row>
    <row r="1449" spans="3:3" ht="15" customHeight="1" x14ac:dyDescent="0.2">
      <c r="C1449" s="59"/>
    </row>
    <row r="1450" spans="3:3" ht="15" customHeight="1" x14ac:dyDescent="0.2">
      <c r="C1450" s="59"/>
    </row>
    <row r="1451" spans="3:3" ht="15" customHeight="1" x14ac:dyDescent="0.2">
      <c r="C1451" s="59"/>
    </row>
    <row r="1452" spans="3:3" ht="15" customHeight="1" x14ac:dyDescent="0.2">
      <c r="C1452" s="59"/>
    </row>
    <row r="1453" spans="3:3" ht="15" customHeight="1" x14ac:dyDescent="0.2">
      <c r="C1453" s="59"/>
    </row>
    <row r="1454" spans="3:3" ht="15" customHeight="1" x14ac:dyDescent="0.2">
      <c r="C1454" s="59"/>
    </row>
    <row r="1455" spans="3:3" ht="15" customHeight="1" x14ac:dyDescent="0.2">
      <c r="C1455" s="59"/>
    </row>
    <row r="1456" spans="3:3" ht="15" customHeight="1" x14ac:dyDescent="0.2">
      <c r="C1456" s="59"/>
    </row>
    <row r="1457" spans="3:3" ht="15" customHeight="1" x14ac:dyDescent="0.2">
      <c r="C1457" s="59"/>
    </row>
    <row r="1458" spans="3:3" ht="15" customHeight="1" x14ac:dyDescent="0.2">
      <c r="C1458" s="59"/>
    </row>
    <row r="1459" spans="3:3" ht="15" customHeight="1" x14ac:dyDescent="0.2">
      <c r="C1459" s="59"/>
    </row>
    <row r="1460" spans="3:3" ht="15" customHeight="1" x14ac:dyDescent="0.2">
      <c r="C1460" s="59"/>
    </row>
    <row r="1461" spans="3:3" ht="15" customHeight="1" x14ac:dyDescent="0.2">
      <c r="C1461" s="59"/>
    </row>
    <row r="1462" spans="3:3" ht="15" customHeight="1" x14ac:dyDescent="0.2">
      <c r="C1462" s="59"/>
    </row>
    <row r="1463" spans="3:3" ht="15" customHeight="1" x14ac:dyDescent="0.2">
      <c r="C1463" s="59"/>
    </row>
    <row r="1464" spans="3:3" ht="15" customHeight="1" x14ac:dyDescent="0.2">
      <c r="C1464" s="59"/>
    </row>
    <row r="1465" spans="3:3" ht="15" customHeight="1" x14ac:dyDescent="0.2">
      <c r="C1465" s="59"/>
    </row>
    <row r="1466" spans="3:3" ht="15" customHeight="1" x14ac:dyDescent="0.2">
      <c r="C1466" s="59"/>
    </row>
    <row r="1467" spans="3:3" ht="15" customHeight="1" x14ac:dyDescent="0.2">
      <c r="C1467" s="59"/>
    </row>
    <row r="1468" spans="3:3" ht="15" customHeight="1" x14ac:dyDescent="0.2">
      <c r="C1468" s="59"/>
    </row>
    <row r="1469" spans="3:3" ht="15" customHeight="1" x14ac:dyDescent="0.2">
      <c r="C1469" s="59"/>
    </row>
    <row r="1470" spans="3:3" ht="15" customHeight="1" x14ac:dyDescent="0.2">
      <c r="C1470" s="59"/>
    </row>
    <row r="1471" spans="3:3" ht="15" customHeight="1" x14ac:dyDescent="0.2">
      <c r="C1471" s="59"/>
    </row>
    <row r="1472" spans="3:3" ht="15" customHeight="1" x14ac:dyDescent="0.2">
      <c r="C1472" s="59"/>
    </row>
    <row r="1473" spans="3:3" ht="15" customHeight="1" x14ac:dyDescent="0.2">
      <c r="C1473" s="59"/>
    </row>
    <row r="1474" spans="3:3" ht="15" customHeight="1" x14ac:dyDescent="0.2">
      <c r="C1474" s="59"/>
    </row>
    <row r="1475" spans="3:3" ht="15" customHeight="1" x14ac:dyDescent="0.2">
      <c r="C1475" s="59"/>
    </row>
    <row r="1476" spans="3:3" ht="15" customHeight="1" x14ac:dyDescent="0.2">
      <c r="C1476" s="59"/>
    </row>
    <row r="1477" spans="3:3" ht="15" customHeight="1" x14ac:dyDescent="0.2">
      <c r="C1477" s="59"/>
    </row>
    <row r="1478" spans="3:3" ht="15" customHeight="1" x14ac:dyDescent="0.2">
      <c r="C1478" s="59"/>
    </row>
    <row r="1479" spans="3:3" ht="15" customHeight="1" x14ac:dyDescent="0.2">
      <c r="C1479" s="59"/>
    </row>
    <row r="1480" spans="3:3" ht="15" customHeight="1" x14ac:dyDescent="0.2">
      <c r="C1480" s="59"/>
    </row>
    <row r="1481" spans="3:3" ht="15" customHeight="1" x14ac:dyDescent="0.2">
      <c r="C1481" s="59"/>
    </row>
    <row r="1482" spans="3:3" ht="15" customHeight="1" x14ac:dyDescent="0.2">
      <c r="C1482" s="59"/>
    </row>
    <row r="1483" spans="3:3" ht="15" customHeight="1" x14ac:dyDescent="0.2">
      <c r="C1483" s="59"/>
    </row>
    <row r="1484" spans="3:3" ht="15" customHeight="1" x14ac:dyDescent="0.2">
      <c r="C1484" s="59"/>
    </row>
    <row r="1485" spans="3:3" ht="15" customHeight="1" x14ac:dyDescent="0.2">
      <c r="C1485" s="59"/>
    </row>
    <row r="1486" spans="3:3" ht="15" customHeight="1" x14ac:dyDescent="0.2">
      <c r="C1486" s="59"/>
    </row>
    <row r="1487" spans="3:3" ht="15" customHeight="1" x14ac:dyDescent="0.2">
      <c r="C1487" s="59"/>
    </row>
    <row r="1488" spans="3:3" ht="15" customHeight="1" x14ac:dyDescent="0.2">
      <c r="C1488" s="59"/>
    </row>
    <row r="1489" spans="3:3" ht="15" customHeight="1" x14ac:dyDescent="0.2">
      <c r="C1489" s="59"/>
    </row>
    <row r="1490" spans="3:3" ht="15" customHeight="1" x14ac:dyDescent="0.2">
      <c r="C1490" s="59"/>
    </row>
    <row r="1491" spans="3:3" ht="15" customHeight="1" x14ac:dyDescent="0.2">
      <c r="C1491" s="59"/>
    </row>
    <row r="1492" spans="3:3" ht="15" customHeight="1" x14ac:dyDescent="0.2">
      <c r="C1492" s="59"/>
    </row>
    <row r="1493" spans="3:3" ht="15" customHeight="1" x14ac:dyDescent="0.2">
      <c r="C1493" s="59"/>
    </row>
    <row r="1494" spans="3:3" ht="15" customHeight="1" x14ac:dyDescent="0.2">
      <c r="C1494" s="59"/>
    </row>
    <row r="1495" spans="3:3" ht="15" customHeight="1" x14ac:dyDescent="0.2">
      <c r="C1495" s="59"/>
    </row>
    <row r="1496" spans="3:3" ht="15" customHeight="1" x14ac:dyDescent="0.2">
      <c r="C1496" s="59"/>
    </row>
    <row r="1497" spans="3:3" ht="15" customHeight="1" x14ac:dyDescent="0.2">
      <c r="C1497" s="59"/>
    </row>
    <row r="1498" spans="3:3" ht="15" customHeight="1" x14ac:dyDescent="0.2">
      <c r="C1498" s="59"/>
    </row>
    <row r="1499" spans="3:3" ht="15" customHeight="1" x14ac:dyDescent="0.2">
      <c r="C1499" s="59"/>
    </row>
    <row r="1500" spans="3:3" ht="15" customHeight="1" x14ac:dyDescent="0.2">
      <c r="C1500" s="59"/>
    </row>
    <row r="1501" spans="3:3" ht="15" customHeight="1" x14ac:dyDescent="0.2">
      <c r="C1501" s="59"/>
    </row>
    <row r="1502" spans="3:3" ht="15" customHeight="1" x14ac:dyDescent="0.2">
      <c r="C1502" s="59"/>
    </row>
    <row r="1503" spans="3:3" ht="15" customHeight="1" x14ac:dyDescent="0.2">
      <c r="C1503" s="59"/>
    </row>
    <row r="1504" spans="3:3" ht="15" customHeight="1" x14ac:dyDescent="0.2">
      <c r="C1504" s="59"/>
    </row>
    <row r="1505" spans="3:3" ht="15" customHeight="1" x14ac:dyDescent="0.2">
      <c r="C1505" s="59"/>
    </row>
    <row r="1506" spans="3:3" ht="15" customHeight="1" x14ac:dyDescent="0.2">
      <c r="C1506" s="59"/>
    </row>
    <row r="1507" spans="3:3" ht="15" customHeight="1" x14ac:dyDescent="0.2">
      <c r="C1507" s="59"/>
    </row>
    <row r="1508" spans="3:3" ht="15" customHeight="1" x14ac:dyDescent="0.2">
      <c r="C1508" s="59"/>
    </row>
    <row r="1509" spans="3:3" ht="15" customHeight="1" x14ac:dyDescent="0.2">
      <c r="C1509" s="59"/>
    </row>
    <row r="1510" spans="3:3" ht="15" customHeight="1" x14ac:dyDescent="0.2">
      <c r="C1510" s="59"/>
    </row>
    <row r="1511" spans="3:3" ht="15" customHeight="1" x14ac:dyDescent="0.2">
      <c r="C1511" s="59"/>
    </row>
    <row r="1512" spans="3:3" ht="15" customHeight="1" x14ac:dyDescent="0.2">
      <c r="C1512" s="59"/>
    </row>
    <row r="1513" spans="3:3" ht="15" customHeight="1" x14ac:dyDescent="0.2">
      <c r="C1513" s="59"/>
    </row>
    <row r="1514" spans="3:3" ht="15" customHeight="1" x14ac:dyDescent="0.2">
      <c r="C1514" s="59"/>
    </row>
    <row r="1515" spans="3:3" ht="15" customHeight="1" x14ac:dyDescent="0.2">
      <c r="C1515" s="59"/>
    </row>
    <row r="1516" spans="3:3" ht="15" customHeight="1" x14ac:dyDescent="0.2">
      <c r="C1516" s="59"/>
    </row>
    <row r="1517" spans="3:3" ht="15" customHeight="1" x14ac:dyDescent="0.2">
      <c r="C1517" s="59"/>
    </row>
    <row r="1518" spans="3:3" ht="15" customHeight="1" x14ac:dyDescent="0.2">
      <c r="C1518" s="59"/>
    </row>
    <row r="1519" spans="3:3" ht="15" customHeight="1" x14ac:dyDescent="0.2">
      <c r="C1519" s="59"/>
    </row>
    <row r="1520" spans="3:3" ht="15" customHeight="1" x14ac:dyDescent="0.2">
      <c r="C1520" s="59"/>
    </row>
    <row r="1521" spans="3:3" ht="15" customHeight="1" x14ac:dyDescent="0.2">
      <c r="C1521" s="59"/>
    </row>
    <row r="1522" spans="3:3" ht="15" customHeight="1" x14ac:dyDescent="0.2">
      <c r="C1522" s="59"/>
    </row>
    <row r="1523" spans="3:3" ht="15" customHeight="1" x14ac:dyDescent="0.2">
      <c r="C1523" s="59"/>
    </row>
    <row r="1524" spans="3:3" ht="15" customHeight="1" x14ac:dyDescent="0.2">
      <c r="C1524" s="59"/>
    </row>
    <row r="1525" spans="3:3" ht="15" customHeight="1" x14ac:dyDescent="0.2">
      <c r="C1525" s="59"/>
    </row>
    <row r="1526" spans="3:3" ht="15" customHeight="1" x14ac:dyDescent="0.2">
      <c r="C1526" s="59"/>
    </row>
    <row r="1527" spans="3:3" ht="15" customHeight="1" x14ac:dyDescent="0.2">
      <c r="C1527" s="59"/>
    </row>
    <row r="1528" spans="3:3" ht="15" customHeight="1" x14ac:dyDescent="0.2">
      <c r="C1528" s="59"/>
    </row>
    <row r="1529" spans="3:3" ht="15" customHeight="1" x14ac:dyDescent="0.2">
      <c r="C1529" s="59"/>
    </row>
    <row r="1530" spans="3:3" ht="15" customHeight="1" x14ac:dyDescent="0.2">
      <c r="C1530" s="59"/>
    </row>
    <row r="1531" spans="3:3" ht="15" customHeight="1" x14ac:dyDescent="0.2">
      <c r="C1531" s="59"/>
    </row>
    <row r="1532" spans="3:3" ht="15" customHeight="1" x14ac:dyDescent="0.2">
      <c r="C1532" s="59"/>
    </row>
    <row r="1533" spans="3:3" ht="15" customHeight="1" x14ac:dyDescent="0.2">
      <c r="C1533" s="59"/>
    </row>
    <row r="1534" spans="3:3" ht="15" customHeight="1" x14ac:dyDescent="0.2">
      <c r="C1534" s="59"/>
    </row>
    <row r="1535" spans="3:3" ht="15" customHeight="1" x14ac:dyDescent="0.2">
      <c r="C1535" s="59"/>
    </row>
    <row r="1536" spans="3:3" ht="15" customHeight="1" x14ac:dyDescent="0.2">
      <c r="C1536" s="59"/>
    </row>
    <row r="1537" spans="3:3" ht="15" customHeight="1" x14ac:dyDescent="0.2">
      <c r="C1537" s="59"/>
    </row>
    <row r="1538" spans="3:3" ht="15" customHeight="1" x14ac:dyDescent="0.2">
      <c r="C1538" s="59"/>
    </row>
    <row r="1539" spans="3:3" ht="15" customHeight="1" x14ac:dyDescent="0.2">
      <c r="C1539" s="59"/>
    </row>
    <row r="1540" spans="3:3" ht="15" customHeight="1" x14ac:dyDescent="0.2">
      <c r="C1540" s="59"/>
    </row>
    <row r="1541" spans="3:3" ht="15" customHeight="1" x14ac:dyDescent="0.2">
      <c r="C1541" s="59"/>
    </row>
    <row r="1542" spans="3:3" ht="15" customHeight="1" x14ac:dyDescent="0.2">
      <c r="C1542" s="59"/>
    </row>
    <row r="1543" spans="3:3" ht="15" customHeight="1" x14ac:dyDescent="0.2">
      <c r="C1543" s="59"/>
    </row>
    <row r="1544" spans="3:3" ht="15" customHeight="1" x14ac:dyDescent="0.2">
      <c r="C1544" s="59"/>
    </row>
    <row r="1545" spans="3:3" ht="15" customHeight="1" x14ac:dyDescent="0.2">
      <c r="C1545" s="59"/>
    </row>
    <row r="1546" spans="3:3" ht="15" customHeight="1" x14ac:dyDescent="0.2">
      <c r="C1546" s="59"/>
    </row>
    <row r="1547" spans="3:3" ht="15" customHeight="1" x14ac:dyDescent="0.2">
      <c r="C1547" s="59"/>
    </row>
    <row r="1548" spans="3:3" ht="15" customHeight="1" x14ac:dyDescent="0.2">
      <c r="C1548" s="59"/>
    </row>
    <row r="1549" spans="3:3" ht="15" customHeight="1" x14ac:dyDescent="0.2">
      <c r="C1549" s="59"/>
    </row>
    <row r="1550" spans="3:3" ht="15" customHeight="1" x14ac:dyDescent="0.2">
      <c r="C1550" s="59"/>
    </row>
    <row r="1551" spans="3:3" ht="15" customHeight="1" x14ac:dyDescent="0.2">
      <c r="C1551" s="59"/>
    </row>
    <row r="1552" spans="3:3" ht="15" customHeight="1" x14ac:dyDescent="0.2">
      <c r="C1552" s="59"/>
    </row>
    <row r="1553" spans="3:3" ht="15" customHeight="1" x14ac:dyDescent="0.2">
      <c r="C1553" s="59"/>
    </row>
    <row r="1554" spans="3:3" ht="15" customHeight="1" x14ac:dyDescent="0.2">
      <c r="C1554" s="59"/>
    </row>
    <row r="1555" spans="3:3" ht="15" customHeight="1" x14ac:dyDescent="0.2">
      <c r="C1555" s="59"/>
    </row>
    <row r="1556" spans="3:3" ht="15" customHeight="1" x14ac:dyDescent="0.2">
      <c r="C1556" s="59"/>
    </row>
    <row r="1557" spans="3:3" ht="15" customHeight="1" x14ac:dyDescent="0.2">
      <c r="C1557" s="59"/>
    </row>
    <row r="1558" spans="3:3" ht="15" customHeight="1" x14ac:dyDescent="0.2">
      <c r="C1558" s="59"/>
    </row>
    <row r="1559" spans="3:3" ht="15" customHeight="1" x14ac:dyDescent="0.2">
      <c r="C1559" s="59"/>
    </row>
    <row r="1560" spans="3:3" ht="15" customHeight="1" x14ac:dyDescent="0.2">
      <c r="C1560" s="59"/>
    </row>
    <row r="1561" spans="3:3" ht="15" customHeight="1" x14ac:dyDescent="0.2">
      <c r="C1561" s="59"/>
    </row>
    <row r="1562" spans="3:3" ht="15" customHeight="1" x14ac:dyDescent="0.2">
      <c r="C1562" s="59"/>
    </row>
    <row r="1563" spans="3:3" ht="15" customHeight="1" x14ac:dyDescent="0.2">
      <c r="C1563" s="59"/>
    </row>
    <row r="1564" spans="3:3" ht="15" customHeight="1" x14ac:dyDescent="0.2">
      <c r="C1564" s="59"/>
    </row>
    <row r="1565" spans="3:3" ht="15" customHeight="1" x14ac:dyDescent="0.2">
      <c r="C1565" s="59"/>
    </row>
    <row r="1566" spans="3:3" ht="15" customHeight="1" x14ac:dyDescent="0.2">
      <c r="C1566" s="59"/>
    </row>
    <row r="1567" spans="3:3" ht="15" customHeight="1" x14ac:dyDescent="0.2">
      <c r="C1567" s="59"/>
    </row>
    <row r="1568" spans="3:3" ht="15" customHeight="1" x14ac:dyDescent="0.2">
      <c r="C1568" s="59"/>
    </row>
    <row r="1569" spans="3:3" ht="15" customHeight="1" x14ac:dyDescent="0.2">
      <c r="C1569" s="59"/>
    </row>
    <row r="1570" spans="3:3" ht="15" customHeight="1" x14ac:dyDescent="0.2">
      <c r="C1570" s="59"/>
    </row>
    <row r="1571" spans="3:3" ht="15" customHeight="1" x14ac:dyDescent="0.2">
      <c r="C1571" s="59"/>
    </row>
    <row r="1572" spans="3:3" ht="15" customHeight="1" x14ac:dyDescent="0.2">
      <c r="C1572" s="59"/>
    </row>
    <row r="1573" spans="3:3" ht="15" customHeight="1" x14ac:dyDescent="0.2">
      <c r="C1573" s="59"/>
    </row>
    <row r="1574" spans="3:3" ht="15" customHeight="1" x14ac:dyDescent="0.2">
      <c r="C1574" s="59"/>
    </row>
    <row r="1575" spans="3:3" ht="15" customHeight="1" x14ac:dyDescent="0.2">
      <c r="C1575" s="59"/>
    </row>
    <row r="1576" spans="3:3" ht="15" customHeight="1" x14ac:dyDescent="0.2">
      <c r="C1576" s="59"/>
    </row>
    <row r="1577" spans="3:3" ht="15" customHeight="1" x14ac:dyDescent="0.2">
      <c r="C1577" s="59"/>
    </row>
    <row r="1578" spans="3:3" ht="15" customHeight="1" x14ac:dyDescent="0.2">
      <c r="C1578" s="59"/>
    </row>
    <row r="1579" spans="3:3" ht="15" customHeight="1" x14ac:dyDescent="0.2">
      <c r="C1579" s="59"/>
    </row>
    <row r="1580" spans="3:3" ht="15" customHeight="1" x14ac:dyDescent="0.2">
      <c r="C1580" s="59"/>
    </row>
    <row r="1581" spans="3:3" ht="15" customHeight="1" x14ac:dyDescent="0.2">
      <c r="C1581" s="59"/>
    </row>
    <row r="1582" spans="3:3" ht="15" customHeight="1" x14ac:dyDescent="0.2">
      <c r="C1582" s="59"/>
    </row>
    <row r="1583" spans="3:3" ht="15" customHeight="1" x14ac:dyDescent="0.2">
      <c r="C1583" s="59"/>
    </row>
    <row r="1584" spans="3:3" ht="15" customHeight="1" x14ac:dyDescent="0.2">
      <c r="C1584" s="59"/>
    </row>
    <row r="1585" spans="3:3" ht="15" customHeight="1" x14ac:dyDescent="0.2">
      <c r="C1585" s="59"/>
    </row>
    <row r="1586" spans="3:3" ht="15" customHeight="1" x14ac:dyDescent="0.2">
      <c r="C1586" s="59"/>
    </row>
    <row r="1587" spans="3:3" ht="15" customHeight="1" x14ac:dyDescent="0.2">
      <c r="C1587" s="59"/>
    </row>
    <row r="1588" spans="3:3" ht="15" customHeight="1" x14ac:dyDescent="0.2">
      <c r="C1588" s="59"/>
    </row>
    <row r="1589" spans="3:3" ht="15" customHeight="1" x14ac:dyDescent="0.2">
      <c r="C1589" s="59"/>
    </row>
    <row r="1590" spans="3:3" ht="15" customHeight="1" x14ac:dyDescent="0.2">
      <c r="C1590" s="59"/>
    </row>
    <row r="1591" spans="3:3" ht="15" customHeight="1" x14ac:dyDescent="0.2">
      <c r="C1591" s="59"/>
    </row>
    <row r="1592" spans="3:3" ht="15" customHeight="1" x14ac:dyDescent="0.2">
      <c r="C1592" s="59"/>
    </row>
    <row r="1593" spans="3:3" ht="15" customHeight="1" x14ac:dyDescent="0.2">
      <c r="C1593" s="59"/>
    </row>
    <row r="1594" spans="3:3" ht="15" customHeight="1" x14ac:dyDescent="0.2">
      <c r="C1594" s="59"/>
    </row>
    <row r="1595" spans="3:3" ht="15" customHeight="1" x14ac:dyDescent="0.2">
      <c r="C1595" s="59"/>
    </row>
    <row r="1596" spans="3:3" ht="15" customHeight="1" x14ac:dyDescent="0.2">
      <c r="C1596" s="59"/>
    </row>
    <row r="1597" spans="3:3" ht="15" customHeight="1" x14ac:dyDescent="0.2">
      <c r="C1597" s="59"/>
    </row>
    <row r="1598" spans="3:3" ht="15" customHeight="1" x14ac:dyDescent="0.2">
      <c r="C1598" s="59"/>
    </row>
    <row r="1599" spans="3:3" ht="15" customHeight="1" x14ac:dyDescent="0.2">
      <c r="C1599" s="59"/>
    </row>
    <row r="1600" spans="3:3" ht="15" customHeight="1" x14ac:dyDescent="0.2">
      <c r="C1600" s="59"/>
    </row>
    <row r="1601" spans="3:3" ht="15" customHeight="1" x14ac:dyDescent="0.2">
      <c r="C1601" s="59"/>
    </row>
    <row r="1602" spans="3:3" ht="15" customHeight="1" x14ac:dyDescent="0.2">
      <c r="C1602" s="59"/>
    </row>
    <row r="1603" spans="3:3" ht="15" customHeight="1" x14ac:dyDescent="0.2">
      <c r="C1603" s="59"/>
    </row>
    <row r="1604" spans="3:3" ht="15" customHeight="1" x14ac:dyDescent="0.2">
      <c r="C1604" s="59"/>
    </row>
    <row r="1605" spans="3:3" ht="15" customHeight="1" x14ac:dyDescent="0.2">
      <c r="C1605" s="59"/>
    </row>
    <row r="1606" spans="3:3" ht="15" customHeight="1" x14ac:dyDescent="0.2">
      <c r="C1606" s="59"/>
    </row>
    <row r="1607" spans="3:3" ht="15" customHeight="1" x14ac:dyDescent="0.2">
      <c r="C1607" s="59"/>
    </row>
    <row r="1608" spans="3:3" ht="15" customHeight="1" x14ac:dyDescent="0.2">
      <c r="C1608" s="59"/>
    </row>
    <row r="1609" spans="3:3" ht="15" customHeight="1" x14ac:dyDescent="0.2">
      <c r="C1609" s="59"/>
    </row>
    <row r="1610" spans="3:3" ht="15" customHeight="1" x14ac:dyDescent="0.2">
      <c r="C1610" s="59"/>
    </row>
    <row r="1611" spans="3:3" ht="15" customHeight="1" x14ac:dyDescent="0.2">
      <c r="C1611" s="59"/>
    </row>
    <row r="1612" spans="3:3" ht="15" customHeight="1" x14ac:dyDescent="0.2">
      <c r="C1612" s="59"/>
    </row>
    <row r="1613" spans="3:3" ht="15" customHeight="1" x14ac:dyDescent="0.2">
      <c r="C1613" s="59"/>
    </row>
    <row r="1614" spans="3:3" ht="15" customHeight="1" x14ac:dyDescent="0.2">
      <c r="C1614" s="59"/>
    </row>
    <row r="1615" spans="3:3" ht="15" customHeight="1" x14ac:dyDescent="0.2">
      <c r="C1615" s="59"/>
    </row>
    <row r="1616" spans="3:3" ht="15" customHeight="1" x14ac:dyDescent="0.2">
      <c r="C1616" s="59"/>
    </row>
    <row r="1617" spans="3:3" ht="15" customHeight="1" x14ac:dyDescent="0.2">
      <c r="C1617" s="59"/>
    </row>
    <row r="1618" spans="3:3" ht="15" customHeight="1" x14ac:dyDescent="0.2">
      <c r="C1618" s="59"/>
    </row>
    <row r="1619" spans="3:3" ht="15" customHeight="1" x14ac:dyDescent="0.2">
      <c r="C1619" s="59"/>
    </row>
    <row r="1620" spans="3:3" ht="15" customHeight="1" x14ac:dyDescent="0.2">
      <c r="C1620" s="59"/>
    </row>
    <row r="1621" spans="3:3" ht="15" customHeight="1" x14ac:dyDescent="0.2">
      <c r="C1621" s="59"/>
    </row>
    <row r="1622" spans="3:3" ht="15" customHeight="1" x14ac:dyDescent="0.2">
      <c r="C1622" s="59"/>
    </row>
    <row r="1623" spans="3:3" ht="15" customHeight="1" x14ac:dyDescent="0.2">
      <c r="C1623" s="59"/>
    </row>
    <row r="1624" spans="3:3" ht="15" customHeight="1" x14ac:dyDescent="0.2">
      <c r="C1624" s="59"/>
    </row>
    <row r="1625" spans="3:3" ht="15" customHeight="1" x14ac:dyDescent="0.2">
      <c r="C1625" s="59"/>
    </row>
    <row r="1626" spans="3:3" ht="15" customHeight="1" x14ac:dyDescent="0.2">
      <c r="C1626" s="59"/>
    </row>
    <row r="1627" spans="3:3" ht="15" customHeight="1" x14ac:dyDescent="0.2">
      <c r="C1627" s="59"/>
    </row>
    <row r="1628" spans="3:3" ht="15" customHeight="1" x14ac:dyDescent="0.2">
      <c r="C1628" s="59"/>
    </row>
    <row r="1629" spans="3:3" ht="15" customHeight="1" x14ac:dyDescent="0.2">
      <c r="C1629" s="59"/>
    </row>
    <row r="1630" spans="3:3" ht="15" customHeight="1" x14ac:dyDescent="0.2">
      <c r="C1630" s="59"/>
    </row>
    <row r="1631" spans="3:3" ht="15" customHeight="1" x14ac:dyDescent="0.2">
      <c r="C1631" s="59"/>
    </row>
    <row r="1632" spans="3:3" ht="15" customHeight="1" x14ac:dyDescent="0.2">
      <c r="C1632" s="59"/>
    </row>
    <row r="1633" spans="3:3" ht="15" customHeight="1" x14ac:dyDescent="0.2">
      <c r="C1633" s="59"/>
    </row>
    <row r="1634" spans="3:3" ht="15" customHeight="1" x14ac:dyDescent="0.2">
      <c r="C1634" s="59"/>
    </row>
    <row r="1635" spans="3:3" ht="15" customHeight="1" x14ac:dyDescent="0.2">
      <c r="C1635" s="59"/>
    </row>
    <row r="1636" spans="3:3" ht="15" customHeight="1" x14ac:dyDescent="0.2">
      <c r="C1636" s="59"/>
    </row>
    <row r="1637" spans="3:3" ht="15" customHeight="1" x14ac:dyDescent="0.2">
      <c r="C1637" s="59"/>
    </row>
    <row r="1638" spans="3:3" ht="15" customHeight="1" x14ac:dyDescent="0.2">
      <c r="C1638" s="59"/>
    </row>
    <row r="1639" spans="3:3" ht="15" customHeight="1" x14ac:dyDescent="0.2">
      <c r="C1639" s="59"/>
    </row>
    <row r="1640" spans="3:3" ht="15" customHeight="1" x14ac:dyDescent="0.2">
      <c r="C1640" s="59"/>
    </row>
    <row r="1641" spans="3:3" ht="15" customHeight="1" x14ac:dyDescent="0.2">
      <c r="C1641" s="59"/>
    </row>
    <row r="1642" spans="3:3" ht="15" customHeight="1" x14ac:dyDescent="0.2">
      <c r="C1642" s="59"/>
    </row>
    <row r="1643" spans="3:3" ht="15" customHeight="1" x14ac:dyDescent="0.2">
      <c r="C1643" s="59"/>
    </row>
    <row r="1644" spans="3:3" ht="15" customHeight="1" x14ac:dyDescent="0.2">
      <c r="C1644" s="59"/>
    </row>
    <row r="1645" spans="3:3" ht="15" customHeight="1" x14ac:dyDescent="0.2">
      <c r="C1645" s="59"/>
    </row>
    <row r="1646" spans="3:3" ht="15" customHeight="1" x14ac:dyDescent="0.2">
      <c r="C1646" s="59"/>
    </row>
    <row r="1647" spans="3:3" ht="15" customHeight="1" x14ac:dyDescent="0.2">
      <c r="C1647" s="59"/>
    </row>
    <row r="1648" spans="3:3" ht="15" customHeight="1" x14ac:dyDescent="0.2">
      <c r="C1648" s="59"/>
    </row>
    <row r="1649" spans="3:3" ht="15" customHeight="1" x14ac:dyDescent="0.2">
      <c r="C1649" s="59"/>
    </row>
    <row r="1650" spans="3:3" ht="15" customHeight="1" x14ac:dyDescent="0.2">
      <c r="C1650" s="59"/>
    </row>
    <row r="1651" spans="3:3" ht="15" customHeight="1" x14ac:dyDescent="0.2">
      <c r="C1651" s="59"/>
    </row>
    <row r="1652" spans="3:3" ht="15" customHeight="1" x14ac:dyDescent="0.2">
      <c r="C1652" s="59"/>
    </row>
    <row r="1653" spans="3:3" ht="15" customHeight="1" x14ac:dyDescent="0.2">
      <c r="C1653" s="59"/>
    </row>
    <row r="1654" spans="3:3" ht="15" customHeight="1" x14ac:dyDescent="0.2">
      <c r="C1654" s="59"/>
    </row>
    <row r="1655" spans="3:3" ht="15" customHeight="1" x14ac:dyDescent="0.2">
      <c r="C1655" s="59"/>
    </row>
    <row r="1656" spans="3:3" ht="15" customHeight="1" x14ac:dyDescent="0.2">
      <c r="C1656" s="59"/>
    </row>
    <row r="1657" spans="3:3" ht="15" customHeight="1" x14ac:dyDescent="0.2">
      <c r="C1657" s="59"/>
    </row>
    <row r="1658" spans="3:3" ht="15" customHeight="1" x14ac:dyDescent="0.2">
      <c r="C1658" s="59"/>
    </row>
    <row r="1659" spans="3:3" ht="15" customHeight="1" x14ac:dyDescent="0.2">
      <c r="C1659" s="59"/>
    </row>
    <row r="1660" spans="3:3" ht="15" customHeight="1" x14ac:dyDescent="0.2">
      <c r="C1660" s="59"/>
    </row>
    <row r="1661" spans="3:3" ht="15" customHeight="1" x14ac:dyDescent="0.2">
      <c r="C1661" s="59"/>
    </row>
    <row r="1662" spans="3:3" ht="15" customHeight="1" x14ac:dyDescent="0.2">
      <c r="C1662" s="59"/>
    </row>
    <row r="1663" spans="3:3" ht="15" customHeight="1" x14ac:dyDescent="0.2">
      <c r="C1663" s="59"/>
    </row>
    <row r="1664" spans="3:3" ht="15" customHeight="1" x14ac:dyDescent="0.2">
      <c r="C1664" s="59"/>
    </row>
    <row r="1665" spans="3:3" ht="15" customHeight="1" x14ac:dyDescent="0.2">
      <c r="C1665" s="59"/>
    </row>
    <row r="1666" spans="3:3" ht="15" customHeight="1" x14ac:dyDescent="0.2">
      <c r="C1666" s="59"/>
    </row>
    <row r="1667" spans="3:3" ht="15" customHeight="1" x14ac:dyDescent="0.2">
      <c r="C1667" s="59"/>
    </row>
    <row r="1668" spans="3:3" ht="15" customHeight="1" x14ac:dyDescent="0.2">
      <c r="C1668" s="59"/>
    </row>
    <row r="1669" spans="3:3" ht="15" customHeight="1" x14ac:dyDescent="0.2">
      <c r="C1669" s="59"/>
    </row>
    <row r="1670" spans="3:3" ht="15" customHeight="1" x14ac:dyDescent="0.2">
      <c r="C1670" s="59"/>
    </row>
    <row r="1671" spans="3:3" ht="15" customHeight="1" x14ac:dyDescent="0.2">
      <c r="C1671" s="59"/>
    </row>
    <row r="1672" spans="3:3" ht="15" customHeight="1" x14ac:dyDescent="0.2">
      <c r="C1672" s="59"/>
    </row>
    <row r="1673" spans="3:3" ht="15" customHeight="1" x14ac:dyDescent="0.2">
      <c r="C1673" s="59"/>
    </row>
    <row r="1674" spans="3:3" ht="15" customHeight="1" x14ac:dyDescent="0.2">
      <c r="C1674" s="59"/>
    </row>
    <row r="1675" spans="3:3" ht="15" customHeight="1" x14ac:dyDescent="0.2">
      <c r="C1675" s="59"/>
    </row>
    <row r="1676" spans="3:3" ht="15" customHeight="1" x14ac:dyDescent="0.2">
      <c r="C1676" s="59"/>
    </row>
    <row r="1677" spans="3:3" ht="15" customHeight="1" x14ac:dyDescent="0.2">
      <c r="C1677" s="59"/>
    </row>
    <row r="1678" spans="3:3" ht="15" customHeight="1" x14ac:dyDescent="0.2">
      <c r="C1678" s="59"/>
    </row>
    <row r="1679" spans="3:3" ht="15" customHeight="1" x14ac:dyDescent="0.2">
      <c r="C1679" s="59"/>
    </row>
    <row r="1680" spans="3:3" ht="15" customHeight="1" x14ac:dyDescent="0.2">
      <c r="C1680" s="59"/>
    </row>
    <row r="1681" spans="3:3" ht="15" customHeight="1" x14ac:dyDescent="0.2">
      <c r="C1681" s="59"/>
    </row>
    <row r="1682" spans="3:3" ht="15" customHeight="1" x14ac:dyDescent="0.2">
      <c r="C1682" s="59"/>
    </row>
    <row r="1683" spans="3:3" ht="15" customHeight="1" x14ac:dyDescent="0.2">
      <c r="C1683" s="59"/>
    </row>
    <row r="1684" spans="3:3" ht="15" customHeight="1" x14ac:dyDescent="0.2">
      <c r="C1684" s="59"/>
    </row>
    <row r="1685" spans="3:3" ht="15" customHeight="1" x14ac:dyDescent="0.2">
      <c r="C1685" s="59"/>
    </row>
    <row r="1686" spans="3:3" ht="15" customHeight="1" x14ac:dyDescent="0.2">
      <c r="C1686" s="59"/>
    </row>
    <row r="1687" spans="3:3" ht="15" customHeight="1" x14ac:dyDescent="0.2">
      <c r="C1687" s="59"/>
    </row>
    <row r="1688" spans="3:3" ht="15" customHeight="1" x14ac:dyDescent="0.2">
      <c r="C1688" s="59"/>
    </row>
    <row r="1689" spans="3:3" ht="15" customHeight="1" x14ac:dyDescent="0.2">
      <c r="C1689" s="59"/>
    </row>
    <row r="1690" spans="3:3" ht="15" customHeight="1" x14ac:dyDescent="0.2">
      <c r="C1690" s="59"/>
    </row>
    <row r="1691" spans="3:3" ht="15" customHeight="1" x14ac:dyDescent="0.2">
      <c r="C1691" s="59"/>
    </row>
    <row r="1692" spans="3:3" ht="15" customHeight="1" x14ac:dyDescent="0.2">
      <c r="C1692" s="59"/>
    </row>
    <row r="1693" spans="3:3" ht="15" customHeight="1" x14ac:dyDescent="0.2">
      <c r="C1693" s="59"/>
    </row>
    <row r="1694" spans="3:3" ht="15" customHeight="1" x14ac:dyDescent="0.2">
      <c r="C1694" s="59"/>
    </row>
    <row r="1695" spans="3:3" ht="15" customHeight="1" x14ac:dyDescent="0.2">
      <c r="C1695" s="59"/>
    </row>
    <row r="1696" spans="3:3" ht="15" customHeight="1" x14ac:dyDescent="0.2">
      <c r="C1696" s="59"/>
    </row>
    <row r="1697" spans="3:3" ht="15" customHeight="1" x14ac:dyDescent="0.2">
      <c r="C1697" s="59"/>
    </row>
    <row r="1698" spans="3:3" ht="15" customHeight="1" x14ac:dyDescent="0.2">
      <c r="C1698" s="59"/>
    </row>
    <row r="1699" spans="3:3" ht="15" customHeight="1" x14ac:dyDescent="0.2">
      <c r="C1699" s="59"/>
    </row>
    <row r="1700" spans="3:3" ht="15" customHeight="1" x14ac:dyDescent="0.2">
      <c r="C1700" s="59"/>
    </row>
    <row r="1701" spans="3:3" ht="15" customHeight="1" x14ac:dyDescent="0.2">
      <c r="C1701" s="59"/>
    </row>
    <row r="1702" spans="3:3" ht="15" customHeight="1" x14ac:dyDescent="0.2">
      <c r="C1702" s="59"/>
    </row>
    <row r="1703" spans="3:3" ht="15" customHeight="1" x14ac:dyDescent="0.2">
      <c r="C1703" s="59"/>
    </row>
    <row r="1704" spans="3:3" ht="15" customHeight="1" x14ac:dyDescent="0.2">
      <c r="C1704" s="59"/>
    </row>
    <row r="1705" spans="3:3" ht="15" customHeight="1" x14ac:dyDescent="0.2">
      <c r="C1705" s="59"/>
    </row>
    <row r="1706" spans="3:3" ht="15" customHeight="1" x14ac:dyDescent="0.2">
      <c r="C1706" s="59"/>
    </row>
    <row r="1707" spans="3:3" ht="15" customHeight="1" x14ac:dyDescent="0.2">
      <c r="C1707" s="59"/>
    </row>
    <row r="1708" spans="3:3" ht="15" customHeight="1" x14ac:dyDescent="0.2">
      <c r="C1708" s="59"/>
    </row>
    <row r="1709" spans="3:3" ht="15" customHeight="1" x14ac:dyDescent="0.2">
      <c r="C1709" s="59"/>
    </row>
    <row r="1710" spans="3:3" ht="15" customHeight="1" x14ac:dyDescent="0.2">
      <c r="C1710" s="59"/>
    </row>
    <row r="1711" spans="3:3" ht="15" customHeight="1" x14ac:dyDescent="0.2">
      <c r="C1711" s="59"/>
    </row>
    <row r="1712" spans="3:3" ht="15" customHeight="1" x14ac:dyDescent="0.2">
      <c r="C1712" s="59"/>
    </row>
    <row r="1713" spans="3:3" ht="15" customHeight="1" x14ac:dyDescent="0.2">
      <c r="C1713" s="59"/>
    </row>
    <row r="1714" spans="3:3" ht="15" customHeight="1" x14ac:dyDescent="0.2">
      <c r="C1714" s="59"/>
    </row>
    <row r="1715" spans="3:3" ht="15" customHeight="1" x14ac:dyDescent="0.2">
      <c r="C1715" s="59"/>
    </row>
    <row r="1716" spans="3:3" ht="15" customHeight="1" x14ac:dyDescent="0.2">
      <c r="C1716" s="59"/>
    </row>
    <row r="1717" spans="3:3" ht="15" customHeight="1" x14ac:dyDescent="0.2">
      <c r="C1717" s="59"/>
    </row>
    <row r="1718" spans="3:3" ht="15" customHeight="1" x14ac:dyDescent="0.2">
      <c r="C1718" s="59"/>
    </row>
    <row r="1719" spans="3:3" ht="15" customHeight="1" x14ac:dyDescent="0.2">
      <c r="C1719" s="59"/>
    </row>
    <row r="1720" spans="3:3" ht="15" customHeight="1" x14ac:dyDescent="0.2">
      <c r="C1720" s="59"/>
    </row>
    <row r="1721" spans="3:3" ht="15" customHeight="1" x14ac:dyDescent="0.2">
      <c r="C1721" s="59"/>
    </row>
    <row r="1722" spans="3:3" ht="15" customHeight="1" x14ac:dyDescent="0.2">
      <c r="C1722" s="59"/>
    </row>
    <row r="1723" spans="3:3" ht="15" customHeight="1" x14ac:dyDescent="0.2">
      <c r="C1723" s="59"/>
    </row>
    <row r="1724" spans="3:3" ht="15" customHeight="1" x14ac:dyDescent="0.2">
      <c r="C1724" s="59"/>
    </row>
    <row r="1725" spans="3:3" ht="15" customHeight="1" x14ac:dyDescent="0.2">
      <c r="C1725" s="59"/>
    </row>
    <row r="1726" spans="3:3" ht="15" customHeight="1" x14ac:dyDescent="0.2">
      <c r="C1726" s="59"/>
    </row>
    <row r="1727" spans="3:3" ht="15" customHeight="1" x14ac:dyDescent="0.2">
      <c r="C1727" s="59"/>
    </row>
    <row r="1728" spans="3:3" ht="15" customHeight="1" x14ac:dyDescent="0.2">
      <c r="C1728" s="59"/>
    </row>
    <row r="1729" spans="3:3" ht="15" customHeight="1" x14ac:dyDescent="0.2">
      <c r="C1729" s="59"/>
    </row>
    <row r="1730" spans="3:3" ht="15" customHeight="1" x14ac:dyDescent="0.2">
      <c r="C1730" s="59"/>
    </row>
    <row r="1731" spans="3:3" ht="15" customHeight="1" x14ac:dyDescent="0.2">
      <c r="C1731" s="59"/>
    </row>
    <row r="1732" spans="3:3" ht="15" customHeight="1" x14ac:dyDescent="0.2">
      <c r="C1732" s="59"/>
    </row>
    <row r="1733" spans="3:3" ht="15" customHeight="1" x14ac:dyDescent="0.2">
      <c r="C1733" s="59"/>
    </row>
    <row r="1734" spans="3:3" ht="15" customHeight="1" x14ac:dyDescent="0.2">
      <c r="C1734" s="59"/>
    </row>
    <row r="1735" spans="3:3" ht="15" customHeight="1" x14ac:dyDescent="0.2">
      <c r="C1735" s="59"/>
    </row>
    <row r="1736" spans="3:3" ht="15" customHeight="1" x14ac:dyDescent="0.2">
      <c r="C1736" s="59"/>
    </row>
    <row r="1737" spans="3:3" ht="15" customHeight="1" x14ac:dyDescent="0.2">
      <c r="C1737" s="59"/>
    </row>
    <row r="1738" spans="3:3" ht="15" customHeight="1" x14ac:dyDescent="0.2">
      <c r="C1738" s="59"/>
    </row>
    <row r="1739" spans="3:3" ht="15" customHeight="1" x14ac:dyDescent="0.2">
      <c r="C1739" s="59"/>
    </row>
    <row r="1740" spans="3:3" ht="15" customHeight="1" x14ac:dyDescent="0.2">
      <c r="C1740" s="59"/>
    </row>
    <row r="1741" spans="3:3" ht="15" customHeight="1" x14ac:dyDescent="0.2">
      <c r="C1741" s="59"/>
    </row>
    <row r="1742" spans="3:3" ht="15" customHeight="1" x14ac:dyDescent="0.2">
      <c r="C1742" s="59"/>
    </row>
    <row r="1743" spans="3:3" ht="15" customHeight="1" x14ac:dyDescent="0.2">
      <c r="C1743" s="59"/>
    </row>
    <row r="1744" spans="3:3" ht="15" customHeight="1" x14ac:dyDescent="0.2">
      <c r="C1744" s="59"/>
    </row>
    <row r="1745" spans="3:3" ht="15" customHeight="1" x14ac:dyDescent="0.2">
      <c r="C1745" s="59"/>
    </row>
    <row r="1746" spans="3:3" ht="15" customHeight="1" x14ac:dyDescent="0.2">
      <c r="C1746" s="59"/>
    </row>
    <row r="1747" spans="3:3" ht="15" customHeight="1" x14ac:dyDescent="0.2">
      <c r="C1747" s="59"/>
    </row>
    <row r="1748" spans="3:3" ht="15" customHeight="1" x14ac:dyDescent="0.2">
      <c r="C1748" s="59"/>
    </row>
    <row r="1749" spans="3:3" ht="15" customHeight="1" x14ac:dyDescent="0.2">
      <c r="C1749" s="59"/>
    </row>
    <row r="1750" spans="3:3" ht="15" customHeight="1" x14ac:dyDescent="0.2">
      <c r="C1750" s="59"/>
    </row>
    <row r="1751" spans="3:3" ht="15" customHeight="1" x14ac:dyDescent="0.2">
      <c r="C1751" s="59"/>
    </row>
    <row r="1752" spans="3:3" ht="15" customHeight="1" x14ac:dyDescent="0.2">
      <c r="C1752" s="59"/>
    </row>
    <row r="1753" spans="3:3" ht="15" customHeight="1" x14ac:dyDescent="0.2">
      <c r="C1753" s="59"/>
    </row>
    <row r="1754" spans="3:3" ht="15" customHeight="1" x14ac:dyDescent="0.2">
      <c r="C1754" s="59"/>
    </row>
    <row r="1755" spans="3:3" ht="15" customHeight="1" x14ac:dyDescent="0.2">
      <c r="C1755" s="59"/>
    </row>
    <row r="1756" spans="3:3" ht="15" customHeight="1" x14ac:dyDescent="0.2">
      <c r="C1756" s="59"/>
    </row>
    <row r="1757" spans="3:3" ht="15" customHeight="1" x14ac:dyDescent="0.2">
      <c r="C1757" s="59"/>
    </row>
    <row r="1758" spans="3:3" ht="15" customHeight="1" x14ac:dyDescent="0.2">
      <c r="C1758" s="59"/>
    </row>
    <row r="1759" spans="3:3" ht="15" customHeight="1" x14ac:dyDescent="0.2">
      <c r="C1759" s="59"/>
    </row>
    <row r="1760" spans="3:3" ht="15" customHeight="1" x14ac:dyDescent="0.2">
      <c r="C1760" s="59"/>
    </row>
    <row r="1761" spans="3:3" ht="15" customHeight="1" x14ac:dyDescent="0.2">
      <c r="C1761" s="59"/>
    </row>
    <row r="1762" spans="3:3" ht="15" customHeight="1" x14ac:dyDescent="0.2">
      <c r="C1762" s="59"/>
    </row>
    <row r="1763" spans="3:3" ht="15" customHeight="1" x14ac:dyDescent="0.2">
      <c r="C1763" s="59"/>
    </row>
    <row r="1764" spans="3:3" ht="15" customHeight="1" x14ac:dyDescent="0.2">
      <c r="C1764" s="59"/>
    </row>
    <row r="1765" spans="3:3" ht="15" customHeight="1" x14ac:dyDescent="0.2">
      <c r="C1765" s="59"/>
    </row>
    <row r="1766" spans="3:3" ht="15" customHeight="1" x14ac:dyDescent="0.2">
      <c r="C1766" s="59"/>
    </row>
    <row r="1767" spans="3:3" ht="15" customHeight="1" x14ac:dyDescent="0.2">
      <c r="C1767" s="59"/>
    </row>
    <row r="1768" spans="3:3" ht="15" customHeight="1" x14ac:dyDescent="0.2">
      <c r="C1768" s="59"/>
    </row>
    <row r="1769" spans="3:3" ht="15" customHeight="1" x14ac:dyDescent="0.2">
      <c r="C1769" s="59"/>
    </row>
    <row r="1770" spans="3:3" ht="15" customHeight="1" x14ac:dyDescent="0.2">
      <c r="C1770" s="59"/>
    </row>
    <row r="1771" spans="3:3" ht="15" customHeight="1" x14ac:dyDescent="0.2">
      <c r="C1771" s="59"/>
    </row>
    <row r="1772" spans="3:3" ht="15" customHeight="1" x14ac:dyDescent="0.2">
      <c r="C1772" s="59"/>
    </row>
    <row r="1773" spans="3:3" ht="15" customHeight="1" x14ac:dyDescent="0.2">
      <c r="C1773" s="59"/>
    </row>
    <row r="1774" spans="3:3" ht="15" customHeight="1" x14ac:dyDescent="0.2">
      <c r="C1774" s="59"/>
    </row>
    <row r="1775" spans="3:3" ht="15" customHeight="1" x14ac:dyDescent="0.2">
      <c r="C1775" s="59"/>
    </row>
    <row r="1776" spans="3:3" ht="15" customHeight="1" x14ac:dyDescent="0.2">
      <c r="C1776" s="59"/>
    </row>
    <row r="1777" spans="3:3" ht="15" customHeight="1" x14ac:dyDescent="0.2">
      <c r="C1777" s="59"/>
    </row>
    <row r="1778" spans="3:3" ht="15" customHeight="1" x14ac:dyDescent="0.2">
      <c r="C1778" s="59"/>
    </row>
    <row r="1779" spans="3:3" ht="15" customHeight="1" x14ac:dyDescent="0.2">
      <c r="C1779" s="59"/>
    </row>
    <row r="1780" spans="3:3" ht="15" customHeight="1" x14ac:dyDescent="0.2">
      <c r="C1780" s="59"/>
    </row>
    <row r="1781" spans="3:3" ht="15" customHeight="1" x14ac:dyDescent="0.2">
      <c r="C1781" s="59"/>
    </row>
    <row r="1782" spans="3:3" ht="15" customHeight="1" x14ac:dyDescent="0.2">
      <c r="C1782" s="59"/>
    </row>
    <row r="1783" spans="3:3" ht="15" customHeight="1" x14ac:dyDescent="0.2">
      <c r="C1783" s="59"/>
    </row>
    <row r="1784" spans="3:3" ht="15" customHeight="1" x14ac:dyDescent="0.2">
      <c r="C1784" s="59"/>
    </row>
    <row r="1785" spans="3:3" ht="15" customHeight="1" x14ac:dyDescent="0.2">
      <c r="C1785" s="59"/>
    </row>
    <row r="1786" spans="3:3" ht="15" customHeight="1" x14ac:dyDescent="0.2">
      <c r="C1786" s="59"/>
    </row>
    <row r="1787" spans="3:3" ht="15" customHeight="1" x14ac:dyDescent="0.2">
      <c r="C1787" s="59"/>
    </row>
    <row r="1788" spans="3:3" ht="15" customHeight="1" x14ac:dyDescent="0.2">
      <c r="C1788" s="59"/>
    </row>
    <row r="1789" spans="3:3" ht="15" customHeight="1" x14ac:dyDescent="0.2">
      <c r="C1789" s="59"/>
    </row>
    <row r="1790" spans="3:3" ht="15" customHeight="1" x14ac:dyDescent="0.2">
      <c r="C1790" s="59"/>
    </row>
    <row r="1791" spans="3:3" ht="15" customHeight="1" x14ac:dyDescent="0.2">
      <c r="C1791" s="59"/>
    </row>
    <row r="1792" spans="3:3" ht="15" customHeight="1" x14ac:dyDescent="0.2">
      <c r="C1792" s="59"/>
    </row>
    <row r="1793" spans="3:3" ht="15" customHeight="1" x14ac:dyDescent="0.2">
      <c r="C1793" s="59"/>
    </row>
    <row r="1794" spans="3:3" ht="15" customHeight="1" x14ac:dyDescent="0.2">
      <c r="C1794" s="59"/>
    </row>
    <row r="1795" spans="3:3" ht="15" customHeight="1" x14ac:dyDescent="0.2">
      <c r="C1795" s="59"/>
    </row>
    <row r="1796" spans="3:3" ht="15" customHeight="1" x14ac:dyDescent="0.2">
      <c r="C1796" s="59"/>
    </row>
    <row r="1797" spans="3:3" ht="15" customHeight="1" x14ac:dyDescent="0.2">
      <c r="C1797" s="59"/>
    </row>
    <row r="1798" spans="3:3" ht="15" customHeight="1" x14ac:dyDescent="0.2">
      <c r="C1798" s="59"/>
    </row>
    <row r="1799" spans="3:3" ht="15" customHeight="1" x14ac:dyDescent="0.2">
      <c r="C1799" s="59"/>
    </row>
    <row r="1800" spans="3:3" ht="15" customHeight="1" x14ac:dyDescent="0.2">
      <c r="C1800" s="59"/>
    </row>
    <row r="1801" spans="3:3" ht="15" customHeight="1" x14ac:dyDescent="0.2">
      <c r="C1801" s="59"/>
    </row>
    <row r="1802" spans="3:3" ht="15" customHeight="1" x14ac:dyDescent="0.2">
      <c r="C1802" s="59"/>
    </row>
    <row r="1803" spans="3:3" ht="15" customHeight="1" x14ac:dyDescent="0.2">
      <c r="C1803" s="59"/>
    </row>
    <row r="1804" spans="3:3" ht="15" customHeight="1" x14ac:dyDescent="0.2">
      <c r="C1804" s="59"/>
    </row>
    <row r="1805" spans="3:3" ht="15" customHeight="1" x14ac:dyDescent="0.2">
      <c r="C1805" s="59"/>
    </row>
    <row r="1806" spans="3:3" ht="15" customHeight="1" x14ac:dyDescent="0.2">
      <c r="C1806" s="59"/>
    </row>
    <row r="1807" spans="3:3" ht="15" customHeight="1" x14ac:dyDescent="0.2">
      <c r="C1807" s="59"/>
    </row>
    <row r="1808" spans="3:3" ht="15" customHeight="1" x14ac:dyDescent="0.2">
      <c r="C1808" s="59"/>
    </row>
    <row r="1809" spans="3:3" ht="15" customHeight="1" x14ac:dyDescent="0.2">
      <c r="C1809" s="59"/>
    </row>
    <row r="1810" spans="3:3" ht="15" customHeight="1" x14ac:dyDescent="0.2">
      <c r="C1810" s="59"/>
    </row>
    <row r="1811" spans="3:3" ht="15" customHeight="1" x14ac:dyDescent="0.2">
      <c r="C1811" s="59"/>
    </row>
    <row r="1812" spans="3:3" ht="15" customHeight="1" x14ac:dyDescent="0.2">
      <c r="C1812" s="59"/>
    </row>
    <row r="1813" spans="3:3" ht="15" customHeight="1" x14ac:dyDescent="0.2">
      <c r="C1813" s="59"/>
    </row>
    <row r="1814" spans="3:3" ht="15" customHeight="1" x14ac:dyDescent="0.2">
      <c r="C1814" s="59"/>
    </row>
    <row r="1815" spans="3:3" ht="15" customHeight="1" x14ac:dyDescent="0.2">
      <c r="C1815" s="59"/>
    </row>
    <row r="1816" spans="3:3" ht="15" customHeight="1" x14ac:dyDescent="0.2">
      <c r="C1816" s="59"/>
    </row>
    <row r="1817" spans="3:3" ht="15" customHeight="1" x14ac:dyDescent="0.2">
      <c r="C1817" s="59"/>
    </row>
    <row r="1818" spans="3:3" ht="15" customHeight="1" x14ac:dyDescent="0.2">
      <c r="C1818" s="59"/>
    </row>
    <row r="1819" spans="3:3" ht="15" customHeight="1" x14ac:dyDescent="0.2">
      <c r="C1819" s="59"/>
    </row>
    <row r="1820" spans="3:3" ht="15" customHeight="1" x14ac:dyDescent="0.2">
      <c r="C1820" s="59"/>
    </row>
    <row r="1821" spans="3:3" ht="15" customHeight="1" x14ac:dyDescent="0.2">
      <c r="C1821" s="59"/>
    </row>
    <row r="1822" spans="3:3" ht="15" customHeight="1" x14ac:dyDescent="0.2">
      <c r="C1822" s="59"/>
    </row>
    <row r="1823" spans="3:3" ht="15" customHeight="1" x14ac:dyDescent="0.2">
      <c r="C1823" s="59"/>
    </row>
    <row r="1824" spans="3:3" ht="15" customHeight="1" x14ac:dyDescent="0.2">
      <c r="C1824" s="59"/>
    </row>
    <row r="1825" spans="3:3" ht="15" customHeight="1" x14ac:dyDescent="0.2">
      <c r="C1825" s="59"/>
    </row>
    <row r="1826" spans="3:3" ht="15" customHeight="1" x14ac:dyDescent="0.2">
      <c r="C1826" s="59"/>
    </row>
    <row r="1827" spans="3:3" ht="15" customHeight="1" x14ac:dyDescent="0.2">
      <c r="C1827" s="59"/>
    </row>
    <row r="1828" spans="3:3" ht="15" customHeight="1" x14ac:dyDescent="0.2">
      <c r="C1828" s="59"/>
    </row>
    <row r="1829" spans="3:3" ht="15" customHeight="1" x14ac:dyDescent="0.2">
      <c r="C1829" s="59"/>
    </row>
    <row r="1830" spans="3:3" ht="15" customHeight="1" x14ac:dyDescent="0.2">
      <c r="C1830" s="59"/>
    </row>
    <row r="1831" spans="3:3" ht="15" customHeight="1" x14ac:dyDescent="0.2">
      <c r="C1831" s="59"/>
    </row>
    <row r="1832" spans="3:3" ht="15" customHeight="1" x14ac:dyDescent="0.2">
      <c r="C1832" s="59"/>
    </row>
    <row r="1833" spans="3:3" ht="15" customHeight="1" x14ac:dyDescent="0.2">
      <c r="C1833" s="59"/>
    </row>
    <row r="1834" spans="3:3" ht="15" customHeight="1" x14ac:dyDescent="0.2">
      <c r="C1834" s="59"/>
    </row>
    <row r="1835" spans="3:3" ht="15" customHeight="1" x14ac:dyDescent="0.2">
      <c r="C1835" s="59"/>
    </row>
    <row r="1836" spans="3:3" ht="15" customHeight="1" x14ac:dyDescent="0.2">
      <c r="C1836" s="59"/>
    </row>
    <row r="1837" spans="3:3" ht="15" customHeight="1" x14ac:dyDescent="0.2">
      <c r="C1837" s="59"/>
    </row>
    <row r="1838" spans="3:3" ht="15" customHeight="1" x14ac:dyDescent="0.2">
      <c r="C1838" s="59"/>
    </row>
    <row r="1839" spans="3:3" ht="15" customHeight="1" x14ac:dyDescent="0.2">
      <c r="C1839" s="59"/>
    </row>
    <row r="1840" spans="3:3" ht="15" customHeight="1" x14ac:dyDescent="0.2">
      <c r="C1840" s="59"/>
    </row>
    <row r="1841" spans="3:3" ht="15" customHeight="1" x14ac:dyDescent="0.2">
      <c r="C1841" s="59"/>
    </row>
    <row r="1842" spans="3:3" ht="15" customHeight="1" x14ac:dyDescent="0.2">
      <c r="C1842" s="59"/>
    </row>
    <row r="1843" spans="3:3" ht="15" customHeight="1" x14ac:dyDescent="0.2">
      <c r="C1843" s="59"/>
    </row>
    <row r="1844" spans="3:3" ht="15" customHeight="1" x14ac:dyDescent="0.2">
      <c r="C1844" s="59"/>
    </row>
    <row r="1845" spans="3:3" ht="15" customHeight="1" x14ac:dyDescent="0.2">
      <c r="C1845" s="59"/>
    </row>
    <row r="1846" spans="3:3" ht="15" customHeight="1" x14ac:dyDescent="0.2">
      <c r="C1846" s="59"/>
    </row>
    <row r="1847" spans="3:3" ht="15" customHeight="1" x14ac:dyDescent="0.2">
      <c r="C1847" s="59"/>
    </row>
    <row r="1848" spans="3:3" ht="15" customHeight="1" x14ac:dyDescent="0.2">
      <c r="C1848" s="59"/>
    </row>
    <row r="1849" spans="3:3" ht="15" customHeight="1" x14ac:dyDescent="0.2">
      <c r="C1849" s="59"/>
    </row>
    <row r="1850" spans="3:3" ht="15" customHeight="1" x14ac:dyDescent="0.2">
      <c r="C1850" s="59"/>
    </row>
    <row r="1851" spans="3:3" ht="15" customHeight="1" x14ac:dyDescent="0.2">
      <c r="C1851" s="59"/>
    </row>
    <row r="1852" spans="3:3" ht="15" customHeight="1" x14ac:dyDescent="0.2">
      <c r="C1852" s="59"/>
    </row>
    <row r="1853" spans="3:3" ht="15" customHeight="1" x14ac:dyDescent="0.2">
      <c r="C1853" s="59"/>
    </row>
    <row r="1854" spans="3:3" ht="15" customHeight="1" x14ac:dyDescent="0.2">
      <c r="C1854" s="59"/>
    </row>
    <row r="1855" spans="3:3" ht="15" customHeight="1" x14ac:dyDescent="0.2">
      <c r="C1855" s="59"/>
    </row>
    <row r="1856" spans="3:3" ht="15" customHeight="1" x14ac:dyDescent="0.2">
      <c r="C1856" s="59"/>
    </row>
    <row r="1857" spans="3:3" ht="15" customHeight="1" x14ac:dyDescent="0.2">
      <c r="C1857" s="59"/>
    </row>
    <row r="1858" spans="3:3" ht="15" customHeight="1" x14ac:dyDescent="0.2">
      <c r="C1858" s="59"/>
    </row>
    <row r="1859" spans="3:3" ht="15" customHeight="1" x14ac:dyDescent="0.2">
      <c r="C1859" s="59"/>
    </row>
    <row r="1860" spans="3:3" ht="15" customHeight="1" x14ac:dyDescent="0.2">
      <c r="C1860" s="59"/>
    </row>
    <row r="1861" spans="3:3" ht="15" customHeight="1" x14ac:dyDescent="0.2">
      <c r="C1861" s="59"/>
    </row>
    <row r="1862" spans="3:3" ht="15" customHeight="1" x14ac:dyDescent="0.2">
      <c r="C1862" s="59"/>
    </row>
    <row r="1863" spans="3:3" ht="15" customHeight="1" x14ac:dyDescent="0.2">
      <c r="C1863" s="59"/>
    </row>
    <row r="1864" spans="3:3" ht="15" customHeight="1" x14ac:dyDescent="0.2">
      <c r="C1864" s="59"/>
    </row>
    <row r="1865" spans="3:3" ht="15" customHeight="1" x14ac:dyDescent="0.2">
      <c r="C1865" s="59"/>
    </row>
    <row r="1866" spans="3:3" ht="15" customHeight="1" x14ac:dyDescent="0.2">
      <c r="C1866" s="59"/>
    </row>
    <row r="1867" spans="3:3" ht="15" customHeight="1" x14ac:dyDescent="0.2">
      <c r="C1867" s="59"/>
    </row>
  </sheetData>
  <sortState xmlns:xlrd2="http://schemas.microsoft.com/office/spreadsheetml/2017/richdata2" ref="A2:W1040">
    <sortCondition ref="A2:A1040"/>
  </sortState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1830E-B878-4DC0-852B-7A50CCD65E1F}">
  <dimension ref="A1:CK19"/>
  <sheetViews>
    <sheetView tabSelected="1" zoomScale="80" zoomScaleNormal="80" workbookViewId="0">
      <selection activeCell="C19" sqref="C19"/>
    </sheetView>
  </sheetViews>
  <sheetFormatPr defaultRowHeight="12.75" x14ac:dyDescent="0.2"/>
  <cols>
    <col min="1" max="1" width="30.7109375" customWidth="1"/>
    <col min="2" max="2" width="0.7109375" hidden="1" customWidth="1"/>
    <col min="3" max="3" width="23.5703125" customWidth="1"/>
    <col min="4" max="4" width="17.5703125" customWidth="1"/>
    <col min="5" max="5" width="17.85546875" customWidth="1"/>
    <col min="6" max="6" width="15" customWidth="1"/>
    <col min="7" max="7" width="13.28515625" customWidth="1"/>
    <col min="8" max="8" width="22" customWidth="1"/>
    <col min="9" max="9" width="12.85546875" customWidth="1"/>
    <col min="10" max="10" width="11.7109375" customWidth="1"/>
    <col min="13" max="13" width="11.28515625" customWidth="1"/>
    <col min="14" max="14" width="32.85546875" customWidth="1"/>
    <col min="15" max="15" width="17.42578125" customWidth="1"/>
  </cols>
  <sheetData>
    <row r="1" spans="1:89" s="26" customFormat="1" ht="19.5" customHeight="1" x14ac:dyDescent="0.35">
      <c r="A1" s="43" t="s">
        <v>111</v>
      </c>
      <c r="B1" s="48" t="s">
        <v>112</v>
      </c>
      <c r="C1" s="62" t="s">
        <v>108</v>
      </c>
      <c r="D1" s="75" t="s">
        <v>1</v>
      </c>
      <c r="E1" s="74" t="s">
        <v>109</v>
      </c>
      <c r="F1" s="74" t="s">
        <v>110</v>
      </c>
      <c r="G1" s="48" t="s">
        <v>0</v>
      </c>
      <c r="H1" s="48" t="s">
        <v>115</v>
      </c>
      <c r="I1" s="62" t="s">
        <v>4</v>
      </c>
      <c r="J1" s="76" t="s">
        <v>2</v>
      </c>
      <c r="K1" s="1" t="s">
        <v>3</v>
      </c>
      <c r="L1" s="77" t="s">
        <v>5</v>
      </c>
      <c r="M1" s="2"/>
      <c r="N1" s="48" t="s">
        <v>113</v>
      </c>
      <c r="O1" s="1" t="s">
        <v>6</v>
      </c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</row>
    <row r="2" spans="1:89" s="26" customFormat="1" ht="19.5" customHeight="1" x14ac:dyDescent="0.25">
      <c r="A2" s="44">
        <v>44368</v>
      </c>
      <c r="B2" s="44"/>
      <c r="C2" s="56">
        <v>44376</v>
      </c>
      <c r="D2" s="57">
        <v>0.75609999999999999</v>
      </c>
      <c r="E2" s="67">
        <v>0.76919999999999999</v>
      </c>
      <c r="F2" s="67">
        <v>0.74099999999999999</v>
      </c>
      <c r="G2" s="44" t="s">
        <v>102</v>
      </c>
      <c r="H2" s="50" t="s">
        <v>23</v>
      </c>
      <c r="I2" s="63" t="s">
        <v>26</v>
      </c>
      <c r="J2" s="70">
        <v>0.75609999999999999</v>
      </c>
      <c r="K2" s="12">
        <v>0</v>
      </c>
      <c r="L2" s="20">
        <v>0.5</v>
      </c>
      <c r="M2" s="28" t="s">
        <v>16</v>
      </c>
      <c r="N2" s="44" t="s">
        <v>114</v>
      </c>
      <c r="O2" s="14" t="str">
        <f>IF(K2&gt;0,IF(I2="SHORT","GUADAGNO","PERDO"),IF(K2&lt;0,IF(I2="SHORT","PERDO","GUADAGNO"),"ZERO"))</f>
        <v>ZERO</v>
      </c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</row>
    <row r="3" spans="1:89" s="26" customFormat="1" ht="19.5" customHeight="1" x14ac:dyDescent="0.25">
      <c r="A3" s="44">
        <v>44376</v>
      </c>
      <c r="B3" s="44"/>
      <c r="C3" s="56">
        <v>44376</v>
      </c>
      <c r="D3" s="57">
        <v>1.5770999999999999</v>
      </c>
      <c r="E3" s="67">
        <v>1.5681</v>
      </c>
      <c r="F3" s="67">
        <v>1.5892999999999999</v>
      </c>
      <c r="G3" s="44" t="s">
        <v>102</v>
      </c>
      <c r="H3" s="50" t="s">
        <v>41</v>
      </c>
      <c r="I3" s="59" t="s">
        <v>15</v>
      </c>
      <c r="J3" s="70">
        <v>1.5770999999999999</v>
      </c>
      <c r="K3" s="12">
        <v>0</v>
      </c>
      <c r="L3" s="20">
        <v>0.4</v>
      </c>
      <c r="M3" s="28" t="s">
        <v>16</v>
      </c>
      <c r="N3" s="44" t="s">
        <v>114</v>
      </c>
      <c r="O3" s="14" t="str">
        <f>IF(K3&gt;0,IF(I3="SHORT","GUADAGNO","PERDO"),IF(K3&lt;0,IF(I3="SHORT","PERDO","GUADAGNO"),"ZERO"))</f>
        <v>ZERO</v>
      </c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</row>
    <row r="4" spans="1:89" s="26" customFormat="1" ht="19.5" customHeight="1" x14ac:dyDescent="0.25">
      <c r="A4" s="44">
        <v>44409</v>
      </c>
      <c r="B4" s="44"/>
      <c r="C4" s="56">
        <v>44411</v>
      </c>
      <c r="D4" s="57">
        <v>1.3009999999999999</v>
      </c>
      <c r="E4" s="67">
        <v>1.3085</v>
      </c>
      <c r="F4" s="67">
        <v>1.2865</v>
      </c>
      <c r="G4" s="44" t="s">
        <v>40</v>
      </c>
      <c r="H4" s="50" t="s">
        <v>43</v>
      </c>
      <c r="I4" s="59" t="s">
        <v>26</v>
      </c>
      <c r="J4" s="70">
        <v>1.3009999999999999</v>
      </c>
      <c r="K4" s="12">
        <v>0</v>
      </c>
      <c r="L4" s="20">
        <v>0.9</v>
      </c>
      <c r="M4" s="28" t="s">
        <v>16</v>
      </c>
      <c r="N4" s="44" t="s">
        <v>114</v>
      </c>
      <c r="O4" s="14" t="str">
        <f>IF(K4&gt;0,IF(I4="SHORT","GUADAGNO","PERDO"),IF(K4&lt;0,IF(I4="SHORT","PERDO","GUADAGNO"),"ZERO"))</f>
        <v>ZERO</v>
      </c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</row>
    <row r="5" spans="1:89" s="26" customFormat="1" ht="19.5" customHeight="1" x14ac:dyDescent="0.25">
      <c r="A5" s="44">
        <v>44416</v>
      </c>
      <c r="B5" s="44"/>
      <c r="C5" s="56">
        <v>44422</v>
      </c>
      <c r="D5" s="57">
        <v>0.91149999999999998</v>
      </c>
      <c r="E5" s="67">
        <v>0.90100000000000002</v>
      </c>
      <c r="F5" s="67">
        <v>0.92700000000000005</v>
      </c>
      <c r="G5" s="44" t="s">
        <v>40</v>
      </c>
      <c r="H5" s="50" t="s">
        <v>62</v>
      </c>
      <c r="I5" s="59" t="s">
        <v>15</v>
      </c>
      <c r="J5" s="70">
        <v>0.91149999999999998</v>
      </c>
      <c r="K5" s="12">
        <v>0</v>
      </c>
      <c r="L5" s="20">
        <v>0.5</v>
      </c>
      <c r="M5" s="28" t="s">
        <v>16</v>
      </c>
      <c r="N5" s="44" t="s">
        <v>114</v>
      </c>
      <c r="O5" s="14" t="str">
        <f>IF(K5&gt;0,IF(I5="SHORT","GUADAGNO","PERDO"),IF(K5&lt;0,IF(I5="SHORT","PERDO","GUADAGNO"),"ZERO"))</f>
        <v>ZERO</v>
      </c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</row>
    <row r="6" spans="1:89" ht="15.75" x14ac:dyDescent="0.25">
      <c r="A6" s="44">
        <v>44427</v>
      </c>
      <c r="B6" s="44"/>
      <c r="C6" s="79">
        <v>44427</v>
      </c>
      <c r="D6" s="81">
        <v>1.4818</v>
      </c>
      <c r="E6" s="67">
        <v>1.4771000000000001</v>
      </c>
      <c r="F6" s="67">
        <v>1.4866999999999999</v>
      </c>
      <c r="G6" s="44" t="s">
        <v>98</v>
      </c>
      <c r="H6" s="50" t="s">
        <v>45</v>
      </c>
      <c r="I6" s="63" t="s">
        <v>15</v>
      </c>
      <c r="J6" s="89">
        <v>1.4818</v>
      </c>
      <c r="K6" s="12">
        <v>0</v>
      </c>
      <c r="L6" s="20">
        <v>1.6</v>
      </c>
      <c r="M6" s="28" t="s">
        <v>16</v>
      </c>
      <c r="N6" s="44" t="s">
        <v>114</v>
      </c>
      <c r="O6" s="14" t="s">
        <v>116</v>
      </c>
      <c r="Q6" s="9"/>
      <c r="R6" s="9"/>
      <c r="S6" s="9"/>
      <c r="T6" s="9"/>
      <c r="V6" s="9"/>
      <c r="BD6" s="9"/>
      <c r="BU6" s="9"/>
      <c r="CK6" s="26"/>
    </row>
    <row r="7" spans="1:89" s="26" customFormat="1" ht="15.75" x14ac:dyDescent="0.25">
      <c r="A7" s="44">
        <v>44436</v>
      </c>
      <c r="B7" s="44"/>
      <c r="C7" s="79">
        <v>44444</v>
      </c>
      <c r="D7" s="81">
        <v>0.72799999999999998</v>
      </c>
      <c r="E7" s="67">
        <v>0.71699999999999997</v>
      </c>
      <c r="F7" s="67">
        <v>0.74399999999999999</v>
      </c>
      <c r="G7" s="44" t="s">
        <v>40</v>
      </c>
      <c r="H7" s="50" t="s">
        <v>23</v>
      </c>
      <c r="I7" s="63" t="s">
        <v>15</v>
      </c>
      <c r="J7" s="89">
        <v>0.72799999999999998</v>
      </c>
      <c r="K7" s="12">
        <v>0</v>
      </c>
      <c r="L7" s="20">
        <v>0.5</v>
      </c>
      <c r="M7" s="28" t="s">
        <v>16</v>
      </c>
      <c r="N7" s="44" t="s">
        <v>114</v>
      </c>
      <c r="O7" s="14" t="s">
        <v>116</v>
      </c>
      <c r="P7"/>
      <c r="Q7" s="9"/>
      <c r="R7" s="9"/>
      <c r="S7" s="9"/>
    </row>
    <row r="8" spans="1:89" s="26" customFormat="1" ht="15.75" x14ac:dyDescent="0.25">
      <c r="A8" s="44">
        <v>44436</v>
      </c>
      <c r="B8" s="44"/>
      <c r="C8" s="79">
        <v>44444</v>
      </c>
      <c r="D8" s="81">
        <v>0.76600000000000001</v>
      </c>
      <c r="E8" s="67">
        <v>0.75149999999999995</v>
      </c>
      <c r="F8" s="67">
        <v>0.78600000000000003</v>
      </c>
      <c r="G8" s="44" t="s">
        <v>40</v>
      </c>
      <c r="H8" s="50" t="s">
        <v>39</v>
      </c>
      <c r="I8" s="63" t="s">
        <v>15</v>
      </c>
      <c r="J8" s="89">
        <v>0.76600000000000001</v>
      </c>
      <c r="K8" s="12">
        <v>0</v>
      </c>
      <c r="L8" s="20">
        <v>0.8</v>
      </c>
      <c r="M8" s="28" t="s">
        <v>16</v>
      </c>
      <c r="N8" s="44" t="s">
        <v>114</v>
      </c>
      <c r="O8" s="14" t="s">
        <v>116</v>
      </c>
      <c r="P8"/>
      <c r="Q8"/>
      <c r="R8"/>
      <c r="S8"/>
    </row>
    <row r="9" spans="1:89" s="26" customFormat="1" ht="15.75" x14ac:dyDescent="0.25">
      <c r="A9" s="44">
        <v>44440</v>
      </c>
      <c r="B9" s="44"/>
      <c r="C9" s="79">
        <v>44446</v>
      </c>
      <c r="D9" s="81">
        <v>0.89070000000000005</v>
      </c>
      <c r="E9" s="67">
        <v>0.87970000000000004</v>
      </c>
      <c r="F9" s="67">
        <v>0.90559999999999996</v>
      </c>
      <c r="G9" s="44" t="s">
        <v>105</v>
      </c>
      <c r="H9" s="50" t="s">
        <v>31</v>
      </c>
      <c r="I9" s="63" t="s">
        <v>15</v>
      </c>
      <c r="J9" s="70">
        <v>0.89070000000000005</v>
      </c>
      <c r="K9" s="12">
        <v>0</v>
      </c>
      <c r="L9" s="20">
        <v>0.4</v>
      </c>
      <c r="M9" s="28" t="s">
        <v>16</v>
      </c>
      <c r="N9" s="44" t="s">
        <v>114</v>
      </c>
      <c r="O9" s="14" t="s">
        <v>116</v>
      </c>
      <c r="P9"/>
      <c r="Q9"/>
      <c r="R9"/>
      <c r="S9"/>
    </row>
    <row r="10" spans="1:89" s="26" customFormat="1" ht="15.75" x14ac:dyDescent="0.25">
      <c r="A10" s="44">
        <v>44440</v>
      </c>
      <c r="B10" s="44"/>
      <c r="C10" s="79">
        <v>44446</v>
      </c>
      <c r="D10" s="81">
        <v>0.88880000000000003</v>
      </c>
      <c r="E10" s="67">
        <v>0.87970000000000004</v>
      </c>
      <c r="F10" s="67">
        <v>0.90049999999999997</v>
      </c>
      <c r="G10" s="44" t="s">
        <v>105</v>
      </c>
      <c r="H10" s="50" t="s">
        <v>31</v>
      </c>
      <c r="I10" s="63" t="s">
        <v>15</v>
      </c>
      <c r="J10" s="70">
        <v>0.88880000000000003</v>
      </c>
      <c r="K10" s="12">
        <v>0</v>
      </c>
      <c r="L10" s="20">
        <v>1.1000000000000001</v>
      </c>
      <c r="M10" s="28" t="s">
        <v>16</v>
      </c>
      <c r="N10" s="44" t="s">
        <v>114</v>
      </c>
      <c r="O10" s="14" t="s">
        <v>116</v>
      </c>
      <c r="P10"/>
      <c r="Q10"/>
      <c r="R10"/>
      <c r="S10"/>
    </row>
    <row r="11" spans="1:89" s="26" customFormat="1" ht="15.75" x14ac:dyDescent="0.25">
      <c r="A11" s="44">
        <v>44458</v>
      </c>
      <c r="B11" s="44"/>
      <c r="C11" s="79">
        <v>44459</v>
      </c>
      <c r="D11" s="81">
        <v>1.494</v>
      </c>
      <c r="E11" s="67">
        <v>1.4835</v>
      </c>
      <c r="F11" s="67">
        <v>1.5095000000000001</v>
      </c>
      <c r="G11" s="44" t="s">
        <v>40</v>
      </c>
      <c r="H11" s="50" t="s">
        <v>45</v>
      </c>
      <c r="I11" s="63" t="s">
        <v>15</v>
      </c>
      <c r="J11" s="70">
        <v>1.494</v>
      </c>
      <c r="K11" s="12">
        <v>0</v>
      </c>
      <c r="L11" s="20">
        <v>0.7</v>
      </c>
      <c r="M11" s="28" t="s">
        <v>16</v>
      </c>
      <c r="N11" s="44" t="s">
        <v>114</v>
      </c>
      <c r="O11" s="14" t="s">
        <v>116</v>
      </c>
      <c r="P11"/>
      <c r="Q11"/>
      <c r="R11"/>
      <c r="S11"/>
      <c r="T11"/>
      <c r="U11"/>
    </row>
    <row r="12" spans="1:89" s="26" customFormat="1" ht="19.5" customHeight="1" x14ac:dyDescent="0.25">
      <c r="A12" s="44">
        <v>44479</v>
      </c>
      <c r="B12" s="44"/>
      <c r="C12" s="91">
        <v>44486</v>
      </c>
      <c r="D12" s="81">
        <v>0.74099999999999999</v>
      </c>
      <c r="E12" s="67">
        <v>0.73450000000000004</v>
      </c>
      <c r="F12" s="67">
        <v>0.75149999999999995</v>
      </c>
      <c r="G12" s="44" t="s">
        <v>40</v>
      </c>
      <c r="H12" s="50" t="s">
        <v>28</v>
      </c>
      <c r="I12" s="59" t="s">
        <v>15</v>
      </c>
      <c r="J12" s="70">
        <v>0.74099999999999999</v>
      </c>
      <c r="K12" s="12">
        <v>0</v>
      </c>
      <c r="L12" s="20">
        <v>0.8</v>
      </c>
      <c r="M12" s="28" t="s">
        <v>16</v>
      </c>
      <c r="N12" s="44" t="s">
        <v>114</v>
      </c>
      <c r="O12" s="14" t="s">
        <v>116</v>
      </c>
      <c r="P12"/>
      <c r="Q12"/>
      <c r="R12"/>
      <c r="S12"/>
      <c r="T12"/>
      <c r="U12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17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17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17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J12" s="17"/>
    </row>
    <row r="13" spans="1:89" s="26" customFormat="1" ht="19.5" customHeight="1" x14ac:dyDescent="0.25">
      <c r="A13" s="44">
        <v>44479</v>
      </c>
      <c r="B13" s="44"/>
      <c r="C13" s="91">
        <v>44486</v>
      </c>
      <c r="D13" s="81">
        <v>1.2949999999999999</v>
      </c>
      <c r="E13" s="67">
        <v>1.282</v>
      </c>
      <c r="F13" s="67">
        <v>1.3165</v>
      </c>
      <c r="G13" s="44" t="s">
        <v>40</v>
      </c>
      <c r="H13" s="50" t="s">
        <v>43</v>
      </c>
      <c r="I13" s="59" t="s">
        <v>15</v>
      </c>
      <c r="J13" s="70">
        <v>1.282</v>
      </c>
      <c r="K13" s="12">
        <v>0</v>
      </c>
      <c r="L13" s="20">
        <v>0.4</v>
      </c>
      <c r="M13" s="28" t="s">
        <v>16</v>
      </c>
      <c r="N13" s="44" t="s">
        <v>114</v>
      </c>
      <c r="O13" s="14" t="s">
        <v>116</v>
      </c>
      <c r="P13"/>
      <c r="Q13"/>
      <c r="R13"/>
      <c r="S13"/>
      <c r="T13"/>
      <c r="U13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17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17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17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J13" s="17"/>
    </row>
    <row r="14" spans="1:89" s="26" customFormat="1" ht="15.75" x14ac:dyDescent="0.25">
      <c r="A14" s="44">
        <v>44486</v>
      </c>
      <c r="B14" s="44"/>
      <c r="C14" s="79">
        <v>44493</v>
      </c>
      <c r="D14" s="81">
        <v>0.87150000000000005</v>
      </c>
      <c r="E14" s="67">
        <v>0.86150000000000004</v>
      </c>
      <c r="F14" s="67">
        <v>0.88700000000000001</v>
      </c>
      <c r="G14" s="44" t="s">
        <v>40</v>
      </c>
      <c r="H14" s="50" t="s">
        <v>31</v>
      </c>
      <c r="I14" s="63" t="s">
        <v>15</v>
      </c>
      <c r="J14" s="92">
        <v>0.86150000000000004</v>
      </c>
      <c r="K14" s="12">
        <v>0</v>
      </c>
      <c r="L14" s="20">
        <v>0.7</v>
      </c>
      <c r="M14" s="28" t="s">
        <v>16</v>
      </c>
      <c r="N14" s="44" t="s">
        <v>114</v>
      </c>
      <c r="O14" s="14" t="s">
        <v>116</v>
      </c>
      <c r="P14"/>
      <c r="Q14"/>
      <c r="R14"/>
      <c r="S14"/>
    </row>
    <row r="15" spans="1:89" s="26" customFormat="1" ht="15.75" x14ac:dyDescent="0.25">
      <c r="A15" s="44">
        <v>44502</v>
      </c>
      <c r="B15" s="44"/>
      <c r="C15" s="79">
        <v>44508</v>
      </c>
      <c r="D15" s="81">
        <v>1.5465</v>
      </c>
      <c r="E15" s="67">
        <v>1.5345</v>
      </c>
      <c r="F15" s="67">
        <v>1.5640000000000001</v>
      </c>
      <c r="G15" s="44" t="s">
        <v>40</v>
      </c>
      <c r="H15" s="50" t="s">
        <v>41</v>
      </c>
      <c r="I15" s="63" t="s">
        <v>15</v>
      </c>
      <c r="J15" s="92">
        <v>0.86150000000000004</v>
      </c>
      <c r="K15" s="12">
        <v>0</v>
      </c>
      <c r="L15" s="20">
        <v>0.5</v>
      </c>
      <c r="M15" s="28" t="s">
        <v>16</v>
      </c>
      <c r="N15" s="44" t="s">
        <v>114</v>
      </c>
      <c r="O15" s="14" t="s">
        <v>116</v>
      </c>
      <c r="P15"/>
      <c r="Q15"/>
      <c r="R15"/>
      <c r="S15"/>
    </row>
    <row r="16" spans="1:89" s="26" customFormat="1" ht="15.75" x14ac:dyDescent="0.25">
      <c r="A16" s="44">
        <v>44514</v>
      </c>
      <c r="B16" s="44">
        <v>44515</v>
      </c>
      <c r="C16" s="79">
        <v>44521</v>
      </c>
      <c r="D16" s="81">
        <v>0.85399999999999998</v>
      </c>
      <c r="E16" s="67">
        <v>0.86199999999999999</v>
      </c>
      <c r="F16" s="67">
        <v>0.84299999999999997</v>
      </c>
      <c r="G16" s="44" t="s">
        <v>40</v>
      </c>
      <c r="H16" s="50" t="s">
        <v>104</v>
      </c>
      <c r="I16" s="63" t="s">
        <v>26</v>
      </c>
      <c r="J16" s="92">
        <v>0.85399999999999998</v>
      </c>
      <c r="K16" s="12">
        <v>0</v>
      </c>
      <c r="L16" s="20">
        <v>0.5</v>
      </c>
      <c r="M16" s="28" t="s">
        <v>16</v>
      </c>
      <c r="N16" s="44" t="s">
        <v>114</v>
      </c>
      <c r="O16" s="14" t="s">
        <v>116</v>
      </c>
      <c r="P16"/>
      <c r="Q16"/>
      <c r="R16"/>
      <c r="S16"/>
    </row>
    <row r="17" spans="1:19" s="26" customFormat="1" ht="15.75" x14ac:dyDescent="0.25">
      <c r="A17" s="44">
        <v>44556</v>
      </c>
      <c r="B17" s="44"/>
      <c r="C17" s="79">
        <v>44563</v>
      </c>
      <c r="D17" s="81">
        <v>0.89100000000000001</v>
      </c>
      <c r="E17" s="67">
        <v>0.89800000000000002</v>
      </c>
      <c r="F17" s="67">
        <v>0.87270000000000003</v>
      </c>
      <c r="G17" s="44" t="s">
        <v>40</v>
      </c>
      <c r="H17" s="50" t="s">
        <v>53</v>
      </c>
      <c r="I17" s="63" t="s">
        <v>26</v>
      </c>
      <c r="J17" s="92">
        <v>0.89100000000000001</v>
      </c>
      <c r="K17" s="12">
        <v>0</v>
      </c>
      <c r="L17" s="20">
        <v>0.9</v>
      </c>
      <c r="M17" s="28" t="s">
        <v>16</v>
      </c>
      <c r="N17" s="44" t="s">
        <v>114</v>
      </c>
      <c r="O17" s="14" t="s">
        <v>116</v>
      </c>
      <c r="P17"/>
      <c r="Q17"/>
      <c r="R17"/>
      <c r="S17"/>
    </row>
    <row r="18" spans="1:19" ht="15.75" x14ac:dyDescent="0.25">
      <c r="A18" s="44">
        <v>44570</v>
      </c>
      <c r="B18" s="44">
        <v>44571</v>
      </c>
      <c r="C18" s="79">
        <v>44579</v>
      </c>
      <c r="D18" s="81">
        <v>1.9883999999999999</v>
      </c>
      <c r="E18" s="67">
        <v>1.9814000000000001</v>
      </c>
      <c r="F18" s="67">
        <v>2.0154999999999998</v>
      </c>
      <c r="G18" s="44" t="s">
        <v>40</v>
      </c>
      <c r="H18" s="50" t="s">
        <v>63</v>
      </c>
      <c r="I18" s="63" t="s">
        <v>15</v>
      </c>
      <c r="J18" s="95">
        <v>1.9883999999999999</v>
      </c>
      <c r="K18" s="12">
        <v>0</v>
      </c>
      <c r="L18" s="96">
        <v>1.2</v>
      </c>
      <c r="M18" s="28" t="s">
        <v>16</v>
      </c>
      <c r="N18" s="44" t="s">
        <v>114</v>
      </c>
      <c r="O18" s="14" t="s">
        <v>116</v>
      </c>
    </row>
    <row r="19" spans="1:19" ht="15.75" x14ac:dyDescent="0.25">
      <c r="A19" s="44">
        <v>44578</v>
      </c>
      <c r="B19" s="44">
        <v>44579</v>
      </c>
      <c r="C19" s="79">
        <v>44579</v>
      </c>
      <c r="D19" s="81">
        <v>1.71</v>
      </c>
      <c r="E19" s="67">
        <v>1.7050000000000001</v>
      </c>
      <c r="F19" s="67">
        <v>1.7170000000000001</v>
      </c>
      <c r="G19" s="44" t="s">
        <v>98</v>
      </c>
      <c r="H19" s="50" t="s">
        <v>95</v>
      </c>
      <c r="I19" s="63" t="s">
        <v>15</v>
      </c>
      <c r="J19" s="95">
        <v>1.71</v>
      </c>
      <c r="K19" s="12">
        <v>0</v>
      </c>
      <c r="L19" s="96">
        <v>1.4</v>
      </c>
      <c r="M19" s="28" t="s">
        <v>16</v>
      </c>
      <c r="N19" s="44" t="s">
        <v>114</v>
      </c>
      <c r="O19" s="14" t="s">
        <v>116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Track Record</vt:lpstr>
      <vt:lpstr>OPERAZIONI CANCELLATE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Maurizio</dc:creator>
  <cp:lastModifiedBy>Suncica Tasic</cp:lastModifiedBy>
  <dcterms:created xsi:type="dcterms:W3CDTF">2021-02-22T15:00:42Z</dcterms:created>
  <dcterms:modified xsi:type="dcterms:W3CDTF">2022-01-23T22:10:05Z</dcterms:modified>
</cp:coreProperties>
</file>